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3" activeTab="7"/>
  </bookViews>
  <sheets>
    <sheet name="US_cpi _BLS" sheetId="1" r:id="rId1"/>
    <sheet name="Liner_raw" sheetId="2" r:id="rId2"/>
    <sheet name="Tramp trip_charter_raw" sheetId="3" r:id="rId3"/>
    <sheet name="Tramp time_charter_raw" sheetId="4" r:id="rId4"/>
    <sheet name="all yearly series_raw" sheetId="5" r:id="rId5"/>
    <sheet name="all series deflated" sheetId="6" r:id="rId6"/>
    <sheet name="Out to stata" sheetId="7" r:id="rId7"/>
    <sheet name="final version" sheetId="8" r:id="rId8"/>
  </sheets>
  <definedNames/>
  <calcPr fullCalcOnLoad="1"/>
</workbook>
</file>

<file path=xl/sharedStrings.xml><?xml version="1.0" encoding="utf-8"?>
<sst xmlns="http://schemas.openxmlformats.org/spreadsheetml/2006/main" count="260" uniqueCount="99">
  <si>
    <t xml:space="preserve">                      Dry Cargo Freight Rate Indices (Liner)</t>
  </si>
  <si>
    <t>Base Year: Average of 2nd half of 1954</t>
  </si>
  <si>
    <t>1965=100</t>
  </si>
  <si>
    <t>1980=100</t>
  </si>
  <si>
    <t>1985=100</t>
  </si>
  <si>
    <t>1991=100</t>
  </si>
  <si>
    <t>1995=100</t>
  </si>
  <si>
    <t xml:space="preserve">January </t>
  </si>
  <si>
    <t>cum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</si>
  <si>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</si>
  <si>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</si>
  <si>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</si>
  <si>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</si>
  <si>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</si>
  <si>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</si>
  <si>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</si>
  <si>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</si>
  <si>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</si>
  <si>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</si>
  <si>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</si>
  <si>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</si>
  <si>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Notes:</t>
  </si>
  <si>
    <t>*Based on voyage charter liner rates on cargoes via north continental ports on German account but not restricted to German flag.</t>
  </si>
  <si>
    <t>Source: Bundesministerium Fur Verkehr (from 1955-1967)</t>
  </si>
  <si>
    <t>**From 1968 onward, based on monthly weighted assessments of freight rates on cargoes loaded or discharged by liners of all flags at ports in the Antwerp/Hamburg range.</t>
  </si>
  <si>
    <t>Source: Ministry of Transport of the Federal Republic of Germany</t>
  </si>
  <si>
    <t>Base Year:1947</t>
  </si>
  <si>
    <t>July1965-June 1966=100</t>
  </si>
  <si>
    <t>January</t>
  </si>
  <si>
    <t>Notes</t>
  </si>
  <si>
    <t>*Based on tramp voyage rates on 23 routes (since 1967 it has been 28 routes), arranged in five bulk commodity groups with approximate weight aimed to give world-wide coverage.</t>
  </si>
  <si>
    <t>**Base years as indicated.</t>
  </si>
  <si>
    <t>***Source: 1952 - 1986: Norwegian Shipping News. 1987-1997:Shipping News International/Lloyd's Ship Manager.</t>
  </si>
  <si>
    <t xml:space="preserve">         Freight Rate Indices (Dry Cargo) - trip charter</t>
  </si>
  <si>
    <t xml:space="preserve">                           Time Charter Indices (Dry Cargo)</t>
  </si>
  <si>
    <t>Base Year: 1947</t>
  </si>
  <si>
    <t>July 1965-June 1966</t>
  </si>
  <si>
    <t>1971=100</t>
  </si>
  <si>
    <t>*Based on average rates for all fixtures for oil-fired steamers and motor vessels in the 10,000 to 50,000 dwt range, excluding charters of more than a year.</t>
  </si>
  <si>
    <t>** Base years as indicated.</t>
  </si>
  <si>
    <t>***Source: Norwegian Shipping News from 1952-1986. Shipping News International from 1987-1990.</t>
  </si>
  <si>
    <t>Dry Cargo Freight Rate Indices (Liner)</t>
  </si>
  <si>
    <t>Yearly avg</t>
  </si>
  <si>
    <t>Yearly avg (1954=100)</t>
  </si>
  <si>
    <t>(1980=100)</t>
  </si>
  <si>
    <t>Yearly avg (1947=100)</t>
  </si>
  <si>
    <t>DESCRIPTOR</t>
  </si>
  <si>
    <t xml:space="preserve">     n.a.</t>
  </si>
  <si>
    <t>Norway voyage charter (1947=100)</t>
  </si>
  <si>
    <t>Norway time charter (1947=100)</t>
  </si>
  <si>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</si>
  <si>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</si>
  <si>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</si>
  <si>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</si>
  <si>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</si>
  <si>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</si>
  <si>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</si>
  <si>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</si>
  <si>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</si>
  <si>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</si>
  <si>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</si>
  <si>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</si>
  <si>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</si>
  <si>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AVG.</t>
  </si>
  <si>
    <t>DEC-DEC</t>
  </si>
  <si>
    <t>AVG-AVG</t>
  </si>
  <si>
    <t>Consumer Price Index</t>
  </si>
  <si>
    <t>Source: Bureau of Labor Statistics</t>
  </si>
  <si>
    <t xml:space="preserve">Source: International Financial Statistics </t>
  </si>
  <si>
    <t>1982-84=100</t>
  </si>
  <si>
    <t>German liner (1954=100)</t>
  </si>
  <si>
    <t>All series converted to a common year (1980=100)</t>
  </si>
  <si>
    <t xml:space="preserve"> GDP DEFLATOR and CONSUMER PRICES</t>
  </si>
  <si>
    <t>US GDP DEFLATOR (2000=100)</t>
  </si>
  <si>
    <t>US CONSUMER PRICES</t>
  </si>
  <si>
    <t>US CONSUMER PRICES - IFS</t>
  </si>
  <si>
    <t>US CONSUMER PRICE INDEX-BLS (1982-84=100)</t>
  </si>
  <si>
    <t xml:space="preserve">GERMAN IMPORT PRICES </t>
  </si>
  <si>
    <t>US IMPORT PRICE INDEX</t>
  </si>
  <si>
    <t>GERMAN GDP DEFLATOR (2000=100)</t>
  </si>
  <si>
    <t xml:space="preserve">Exchange rate DEM/USD- annually avg </t>
  </si>
  <si>
    <t xml:space="preserve">Exchange rate EUR/USD- annually avg </t>
  </si>
  <si>
    <t xml:space="preserve">German liner </t>
  </si>
  <si>
    <t xml:space="preserve">Norway voyage charter </t>
  </si>
  <si>
    <t xml:space="preserve">US GDP DEFLATOR </t>
  </si>
  <si>
    <t xml:space="preserve">GERMAN GDP DEFLATOR </t>
  </si>
  <si>
    <t>Year</t>
  </si>
  <si>
    <t>German CPI</t>
  </si>
  <si>
    <t>uses CPI data pre 1960</t>
  </si>
  <si>
    <t>year</t>
  </si>
  <si>
    <t>Trip Charter - US GDP deflator</t>
  </si>
  <si>
    <t>Liner - German GDP deflator</t>
  </si>
  <si>
    <t>Liner - German  import price deflator</t>
  </si>
  <si>
    <t>Trip Charter - Commodity Price Deflator</t>
  </si>
  <si>
    <t>Convert to 2000=100</t>
  </si>
  <si>
    <t>Convert to First year = 100</t>
  </si>
  <si>
    <t>Commodity price deflator 2000=100</t>
  </si>
  <si>
    <t>German Export Prices</t>
  </si>
  <si>
    <t>Liner - German  import + export  price deflator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</si>
</sst>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9"/>
  <sheetViews>
    <sheetView workbookViewId="0" topLeftCell="A1">
      <selection activeCell="N40" sqref="N40:N99"/>
    </sheetView>
  </sheetViews>
  <sheetFormatPr defaultColWidth="9.140625" defaultRowHeight="12.75"/>
  <cols>
    <col min="1" max="1" width="9.140625" style="2" customWidth="1"/>
  </cols>
  <sheetData>
    <row r="2" spans="1:4" ht="12.75">
      <c r="A2" s="2" t="s">
        <v>66</v>
      </c>
      <c r="B2" s="2"/>
      <c r="C2" s="2"/>
      <c r="D2" s="2"/>
    </row>
    <row r="3" spans="1:4" ht="12.75">
      <c r="A3" s="2" t="s">
        <v>67</v>
      </c>
      <c r="B3" s="2"/>
      <c r="C3" s="2"/>
      <c r="D3" s="2"/>
    </row>
    <row r="4" ht="12.75">
      <c r="A4" s="2" t="s">
        <v>69</v>
      </c>
    </row>
    <row r="6" spans="1:18" s="2" customFormat="1" ht="12.75">
      <c r="A6" s="2" t="s">
        <v>50</v>
      </c>
      <c r="B6" s="2" t="s">
        <v>51</v>
      </c>
      <c r="C6" s="2" t="s">
        <v>52</v>
      </c>
      <c r="D6" s="2" t="s">
        <v>53</v>
      </c>
      <c r="E6" s="2" t="s">
        <v>54</v>
      </c>
      <c r="F6" s="2" t="s">
        <v>55</v>
      </c>
      <c r="G6" s="2" t="s">
        <v>56</v>
      </c>
      <c r="H6" s="2" t="s">
        <v>57</v>
      </c>
      <c r="I6" s="2" t="s">
        <v>58</v>
      </c>
      <c r="J6" s="2" t="s">
        <v>59</v>
      </c>
      <c r="K6" s="2" t="s">
        <v>60</v>
      </c>
      <c r="L6" s="2" t="s">
        <v>61</v>
      </c>
      <c r="M6" s="2" t="s">
        <v>62</v>
      </c>
      <c r="N6" s="2" t="s">
        <v>63</v>
      </c>
      <c r="Q6" s="2" t="s">
        <v>64</v>
      </c>
      <c r="R6" s="2" t="s">
        <v>65</v>
      </c>
    </row>
    <row r="8" spans="1:14" ht="12.75">
      <c r="A8" s="2">
        <v>1913</v>
      </c>
      <c r="B8">
        <v>9.8</v>
      </c>
      <c r="C8">
        <v>9.8</v>
      </c>
      <c r="D8">
        <v>9.8</v>
      </c>
      <c r="E8">
        <v>9.8</v>
      </c>
      <c r="F8">
        <v>9.7</v>
      </c>
      <c r="G8">
        <v>9.8</v>
      </c>
      <c r="H8">
        <v>9.9</v>
      </c>
      <c r="I8">
        <v>9.9</v>
      </c>
      <c r="J8">
        <v>10</v>
      </c>
      <c r="K8">
        <v>10</v>
      </c>
      <c r="L8">
        <v>10.1</v>
      </c>
      <c r="M8">
        <v>10</v>
      </c>
      <c r="N8">
        <v>9.9</v>
      </c>
    </row>
    <row r="9" spans="1:14" ht="12.75">
      <c r="A9" s="2">
        <v>1914</v>
      </c>
      <c r="B9">
        <v>10</v>
      </c>
      <c r="C9">
        <v>9.9</v>
      </c>
      <c r="D9">
        <v>9.9</v>
      </c>
      <c r="E9">
        <v>9.8</v>
      </c>
      <c r="F9">
        <v>9.9</v>
      </c>
      <c r="G9">
        <v>9.9</v>
      </c>
      <c r="H9">
        <v>10</v>
      </c>
      <c r="I9">
        <v>10.2</v>
      </c>
      <c r="J9">
        <v>10.2</v>
      </c>
      <c r="K9">
        <v>10.1</v>
      </c>
      <c r="L9">
        <v>10.2</v>
      </c>
      <c r="M9">
        <v>10.1</v>
      </c>
      <c r="N9">
        <v>10</v>
      </c>
    </row>
    <row r="10" spans="1:14" ht="12.75">
      <c r="A10" s="2">
        <v>1915</v>
      </c>
      <c r="B10">
        <v>10.1</v>
      </c>
      <c r="C10">
        <v>10</v>
      </c>
      <c r="D10">
        <v>9.9</v>
      </c>
      <c r="E10">
        <v>10</v>
      </c>
      <c r="F10">
        <v>10.1</v>
      </c>
      <c r="G10">
        <v>10.1</v>
      </c>
      <c r="H10">
        <v>10.1</v>
      </c>
      <c r="I10">
        <v>10.1</v>
      </c>
      <c r="J10">
        <v>10.1</v>
      </c>
      <c r="K10">
        <v>10.2</v>
      </c>
      <c r="L10">
        <v>10.3</v>
      </c>
      <c r="M10">
        <v>10.3</v>
      </c>
      <c r="N10">
        <v>10.1</v>
      </c>
    </row>
    <row r="11" spans="1:14" ht="12.75">
      <c r="A11" s="2">
        <v>1916</v>
      </c>
      <c r="B11">
        <v>10.4</v>
      </c>
      <c r="C11">
        <v>10.4</v>
      </c>
      <c r="D11">
        <v>10.5</v>
      </c>
      <c r="E11">
        <v>10.6</v>
      </c>
      <c r="F11">
        <v>10.7</v>
      </c>
      <c r="G11">
        <v>10.8</v>
      </c>
      <c r="H11">
        <v>10.8</v>
      </c>
      <c r="I11">
        <v>10.9</v>
      </c>
      <c r="J11">
        <v>11.1</v>
      </c>
      <c r="K11">
        <v>11.3</v>
      </c>
      <c r="L11">
        <v>11.5</v>
      </c>
      <c r="M11">
        <v>11.6</v>
      </c>
      <c r="N11">
        <v>10.9</v>
      </c>
    </row>
    <row r="12" spans="1:14" ht="12.75">
      <c r="A12" s="2">
        <v>1917</v>
      </c>
      <c r="B12">
        <v>11.7</v>
      </c>
      <c r="C12">
        <v>12</v>
      </c>
      <c r="D12">
        <v>12</v>
      </c>
      <c r="E12">
        <v>12.6</v>
      </c>
      <c r="F12">
        <v>12.8</v>
      </c>
      <c r="G12">
        <v>13</v>
      </c>
      <c r="H12">
        <v>12.8</v>
      </c>
      <c r="I12">
        <v>13</v>
      </c>
      <c r="J12">
        <v>13.3</v>
      </c>
      <c r="K12">
        <v>13.5</v>
      </c>
      <c r="L12">
        <v>13.5</v>
      </c>
      <c r="M12">
        <v>13.7</v>
      </c>
      <c r="N12">
        <v>12.8</v>
      </c>
    </row>
    <row r="13" spans="1:14" ht="12.75">
      <c r="A13" s="2">
        <v>1918</v>
      </c>
      <c r="B13">
        <v>14</v>
      </c>
      <c r="C13">
        <v>14.1</v>
      </c>
      <c r="D13">
        <v>14</v>
      </c>
      <c r="E13">
        <v>14.2</v>
      </c>
      <c r="F13">
        <v>14.5</v>
      </c>
      <c r="G13">
        <v>14.7</v>
      </c>
      <c r="H13">
        <v>15.1</v>
      </c>
      <c r="I13">
        <v>15.4</v>
      </c>
      <c r="J13">
        <v>15.7</v>
      </c>
      <c r="K13">
        <v>16</v>
      </c>
      <c r="L13">
        <v>16.3</v>
      </c>
      <c r="M13">
        <v>16.5</v>
      </c>
      <c r="N13">
        <v>15.1</v>
      </c>
    </row>
    <row r="14" spans="1:14" ht="12.75">
      <c r="A14" s="2">
        <v>1919</v>
      </c>
      <c r="B14">
        <v>16.5</v>
      </c>
      <c r="C14">
        <v>16.2</v>
      </c>
      <c r="D14">
        <v>16.4</v>
      </c>
      <c r="E14">
        <v>16.7</v>
      </c>
      <c r="F14">
        <v>16.9</v>
      </c>
      <c r="G14">
        <v>16.9</v>
      </c>
      <c r="H14">
        <v>17.4</v>
      </c>
      <c r="I14">
        <v>17.7</v>
      </c>
      <c r="J14">
        <v>17.8</v>
      </c>
      <c r="K14">
        <v>18.1</v>
      </c>
      <c r="L14">
        <v>18.5</v>
      </c>
      <c r="M14">
        <v>18.9</v>
      </c>
      <c r="N14">
        <v>17.3</v>
      </c>
    </row>
    <row r="15" spans="1:14" ht="12.75">
      <c r="A15" s="2">
        <v>1920</v>
      </c>
      <c r="B15">
        <v>19.3</v>
      </c>
      <c r="C15">
        <v>19.5</v>
      </c>
      <c r="D15">
        <v>19.7</v>
      </c>
      <c r="E15">
        <v>20.3</v>
      </c>
      <c r="F15">
        <v>20.6</v>
      </c>
      <c r="G15">
        <v>20.9</v>
      </c>
      <c r="H15">
        <v>20.8</v>
      </c>
      <c r="I15">
        <v>20.3</v>
      </c>
      <c r="J15">
        <v>20</v>
      </c>
      <c r="K15">
        <v>19.9</v>
      </c>
      <c r="L15">
        <v>19.8</v>
      </c>
      <c r="M15">
        <v>19.4</v>
      </c>
      <c r="N15">
        <v>20</v>
      </c>
    </row>
    <row r="16" spans="1:14" ht="12.75">
      <c r="A16" s="2">
        <v>1921</v>
      </c>
      <c r="B16">
        <v>19</v>
      </c>
      <c r="C16">
        <v>18.4</v>
      </c>
      <c r="D16">
        <v>18.3</v>
      </c>
      <c r="E16">
        <v>18.1</v>
      </c>
      <c r="F16">
        <v>17.7</v>
      </c>
      <c r="G16">
        <v>17.6</v>
      </c>
      <c r="H16">
        <v>17.7</v>
      </c>
      <c r="I16">
        <v>17.7</v>
      </c>
      <c r="J16">
        <v>17.5</v>
      </c>
      <c r="K16">
        <v>17.5</v>
      </c>
      <c r="L16">
        <v>17.4</v>
      </c>
      <c r="M16">
        <v>17.3</v>
      </c>
      <c r="N16">
        <v>17.9</v>
      </c>
    </row>
    <row r="17" spans="1:14" ht="12.75">
      <c r="A17" s="2">
        <v>1922</v>
      </c>
      <c r="B17">
        <v>16.9</v>
      </c>
      <c r="C17">
        <v>16.9</v>
      </c>
      <c r="D17">
        <v>16.7</v>
      </c>
      <c r="E17">
        <v>16.7</v>
      </c>
      <c r="F17">
        <v>16.7</v>
      </c>
      <c r="G17">
        <v>16.7</v>
      </c>
      <c r="H17">
        <v>16.8</v>
      </c>
      <c r="I17">
        <v>16.6</v>
      </c>
      <c r="J17">
        <v>16.6</v>
      </c>
      <c r="K17">
        <v>16.7</v>
      </c>
      <c r="L17">
        <v>16.8</v>
      </c>
      <c r="M17">
        <v>16.9</v>
      </c>
      <c r="N17">
        <v>16.8</v>
      </c>
    </row>
    <row r="18" spans="1:14" ht="12.75">
      <c r="A18" s="2">
        <v>1923</v>
      </c>
      <c r="B18">
        <v>16.8</v>
      </c>
      <c r="C18">
        <v>16.8</v>
      </c>
      <c r="D18">
        <v>16.8</v>
      </c>
      <c r="E18">
        <v>16.9</v>
      </c>
      <c r="F18">
        <v>16.9</v>
      </c>
      <c r="G18">
        <v>17</v>
      </c>
      <c r="H18">
        <v>17.2</v>
      </c>
      <c r="I18">
        <v>17.1</v>
      </c>
      <c r="J18">
        <v>17.2</v>
      </c>
      <c r="K18">
        <v>17.3</v>
      </c>
      <c r="L18">
        <v>17.3</v>
      </c>
      <c r="M18">
        <v>17.3</v>
      </c>
      <c r="N18">
        <v>17.1</v>
      </c>
    </row>
    <row r="19" spans="1:14" ht="12.75">
      <c r="A19" s="2">
        <v>1924</v>
      </c>
      <c r="B19">
        <v>17.3</v>
      </c>
      <c r="C19">
        <v>17.2</v>
      </c>
      <c r="D19">
        <v>17.1</v>
      </c>
      <c r="E19">
        <v>17</v>
      </c>
      <c r="F19">
        <v>17</v>
      </c>
      <c r="G19">
        <v>17</v>
      </c>
      <c r="H19">
        <v>17.1</v>
      </c>
      <c r="I19">
        <v>17</v>
      </c>
      <c r="J19">
        <v>17.1</v>
      </c>
      <c r="K19">
        <v>17.2</v>
      </c>
      <c r="L19">
        <v>17.2</v>
      </c>
      <c r="M19">
        <v>17.3</v>
      </c>
      <c r="N19">
        <v>17.1</v>
      </c>
    </row>
    <row r="20" spans="1:14" ht="12.75">
      <c r="A20" s="2">
        <v>1925</v>
      </c>
      <c r="B20">
        <v>17.3</v>
      </c>
      <c r="C20">
        <v>17.2</v>
      </c>
      <c r="D20">
        <v>17.3</v>
      </c>
      <c r="E20">
        <v>17.2</v>
      </c>
      <c r="F20">
        <v>17.3</v>
      </c>
      <c r="G20">
        <v>17.5</v>
      </c>
      <c r="H20">
        <v>17.7</v>
      </c>
      <c r="I20">
        <v>17.7</v>
      </c>
      <c r="J20">
        <v>17.7</v>
      </c>
      <c r="K20">
        <v>17.7</v>
      </c>
      <c r="L20">
        <v>18</v>
      </c>
      <c r="M20">
        <v>17.9</v>
      </c>
      <c r="N20">
        <v>17.5</v>
      </c>
    </row>
    <row r="21" spans="1:14" ht="12.75">
      <c r="A21" s="2">
        <v>1926</v>
      </c>
      <c r="B21">
        <v>17.9</v>
      </c>
      <c r="C21">
        <v>17.9</v>
      </c>
      <c r="D21">
        <v>17.8</v>
      </c>
      <c r="E21">
        <v>17.9</v>
      </c>
      <c r="F21">
        <v>17.8</v>
      </c>
      <c r="G21">
        <v>17.7</v>
      </c>
      <c r="H21">
        <v>17.5</v>
      </c>
      <c r="I21">
        <v>17.4</v>
      </c>
      <c r="J21">
        <v>17.5</v>
      </c>
      <c r="K21">
        <v>17.6</v>
      </c>
      <c r="L21">
        <v>17.7</v>
      </c>
      <c r="M21">
        <v>17.7</v>
      </c>
      <c r="N21">
        <v>17.7</v>
      </c>
    </row>
    <row r="22" spans="1:14" ht="12.75">
      <c r="A22" s="2">
        <v>1927</v>
      </c>
      <c r="B22">
        <v>17.5</v>
      </c>
      <c r="C22">
        <v>17.4</v>
      </c>
      <c r="D22">
        <v>17.3</v>
      </c>
      <c r="E22">
        <v>17.3</v>
      </c>
      <c r="F22">
        <v>17.4</v>
      </c>
      <c r="G22">
        <v>17.6</v>
      </c>
      <c r="H22">
        <v>17.3</v>
      </c>
      <c r="I22">
        <v>17.2</v>
      </c>
      <c r="J22">
        <v>17.3</v>
      </c>
      <c r="K22">
        <v>17.4</v>
      </c>
      <c r="L22">
        <v>17.3</v>
      </c>
      <c r="M22">
        <v>17.3</v>
      </c>
      <c r="N22">
        <v>17.4</v>
      </c>
    </row>
    <row r="23" spans="1:14" ht="12.75">
      <c r="A23" s="2">
        <v>1928</v>
      </c>
      <c r="B23">
        <v>17.3</v>
      </c>
      <c r="C23">
        <v>17.1</v>
      </c>
      <c r="D23">
        <v>17.1</v>
      </c>
      <c r="E23">
        <v>17.1</v>
      </c>
      <c r="F23">
        <v>17.2</v>
      </c>
      <c r="G23">
        <v>17.1</v>
      </c>
      <c r="H23">
        <v>17.1</v>
      </c>
      <c r="I23">
        <v>17.1</v>
      </c>
      <c r="J23">
        <v>17.3</v>
      </c>
      <c r="K23">
        <v>17.2</v>
      </c>
      <c r="L23">
        <v>17.2</v>
      </c>
      <c r="M23">
        <v>17.1</v>
      </c>
      <c r="N23">
        <v>17.1</v>
      </c>
    </row>
    <row r="24" spans="1:14" ht="12.75">
      <c r="A24" s="2">
        <v>1929</v>
      </c>
      <c r="B24">
        <v>17.1</v>
      </c>
      <c r="C24">
        <v>17.1</v>
      </c>
      <c r="D24">
        <v>17</v>
      </c>
      <c r="E24">
        <v>16.9</v>
      </c>
      <c r="F24">
        <v>17</v>
      </c>
      <c r="G24">
        <v>17.1</v>
      </c>
      <c r="H24">
        <v>17.3</v>
      </c>
      <c r="I24">
        <v>17.3</v>
      </c>
      <c r="J24">
        <v>17.3</v>
      </c>
      <c r="K24">
        <v>17.3</v>
      </c>
      <c r="L24">
        <v>17.3</v>
      </c>
      <c r="M24">
        <v>17.2</v>
      </c>
      <c r="N24">
        <v>17.1</v>
      </c>
    </row>
    <row r="25" spans="1:14" ht="12.75">
      <c r="A25" s="2">
        <v>1930</v>
      </c>
      <c r="B25">
        <v>17.1</v>
      </c>
      <c r="C25">
        <v>17</v>
      </c>
      <c r="D25">
        <v>16.9</v>
      </c>
      <c r="E25">
        <v>17</v>
      </c>
      <c r="F25">
        <v>16.9</v>
      </c>
      <c r="G25">
        <v>16.8</v>
      </c>
      <c r="H25">
        <v>16.6</v>
      </c>
      <c r="I25">
        <v>16.5</v>
      </c>
      <c r="J25">
        <v>16.6</v>
      </c>
      <c r="K25">
        <v>16.5</v>
      </c>
      <c r="L25">
        <v>16.4</v>
      </c>
      <c r="M25">
        <v>16.1</v>
      </c>
      <c r="N25">
        <v>16.7</v>
      </c>
    </row>
    <row r="26" spans="1:14" ht="12.75">
      <c r="A26" s="2">
        <v>1931</v>
      </c>
      <c r="B26">
        <v>15.9</v>
      </c>
      <c r="C26">
        <v>15.7</v>
      </c>
      <c r="D26">
        <v>15.6</v>
      </c>
      <c r="E26">
        <v>15.5</v>
      </c>
      <c r="F26">
        <v>15.3</v>
      </c>
      <c r="G26">
        <v>15.1</v>
      </c>
      <c r="H26">
        <v>15.1</v>
      </c>
      <c r="I26">
        <v>15.1</v>
      </c>
      <c r="J26">
        <v>15</v>
      </c>
      <c r="K26">
        <v>14.9</v>
      </c>
      <c r="L26">
        <v>14.7</v>
      </c>
      <c r="M26">
        <v>14.6</v>
      </c>
      <c r="N26">
        <v>15.2</v>
      </c>
    </row>
    <row r="27" spans="1:14" ht="12.75">
      <c r="A27" s="2">
        <v>1932</v>
      </c>
      <c r="B27">
        <v>14.3</v>
      </c>
      <c r="C27">
        <v>14.1</v>
      </c>
      <c r="D27">
        <v>14</v>
      </c>
      <c r="E27">
        <v>13.9</v>
      </c>
      <c r="F27">
        <v>13.7</v>
      </c>
      <c r="G27">
        <v>13.6</v>
      </c>
      <c r="H27">
        <v>13.6</v>
      </c>
      <c r="I27">
        <v>13.5</v>
      </c>
      <c r="J27">
        <v>13.4</v>
      </c>
      <c r="K27">
        <v>13.3</v>
      </c>
      <c r="L27">
        <v>13.2</v>
      </c>
      <c r="M27">
        <v>13.1</v>
      </c>
      <c r="N27">
        <v>13.7</v>
      </c>
    </row>
    <row r="28" spans="1:14" ht="12.75">
      <c r="A28" s="2">
        <v>1933</v>
      </c>
      <c r="B28">
        <v>12.9</v>
      </c>
      <c r="C28">
        <v>12.7</v>
      </c>
      <c r="D28">
        <v>12.6</v>
      </c>
      <c r="E28">
        <v>12.6</v>
      </c>
      <c r="F28">
        <v>12.6</v>
      </c>
      <c r="G28">
        <v>12.7</v>
      </c>
      <c r="H28">
        <v>13.1</v>
      </c>
      <c r="I28">
        <v>13.2</v>
      </c>
      <c r="J28">
        <v>13.2</v>
      </c>
      <c r="K28">
        <v>13.2</v>
      </c>
      <c r="L28">
        <v>13.2</v>
      </c>
      <c r="M28">
        <v>13.2</v>
      </c>
      <c r="N28">
        <v>13</v>
      </c>
    </row>
    <row r="29" spans="1:14" ht="12.75">
      <c r="A29" s="2">
        <v>1934</v>
      </c>
      <c r="B29">
        <v>13.2</v>
      </c>
      <c r="C29">
        <v>13.3</v>
      </c>
      <c r="D29">
        <v>13.3</v>
      </c>
      <c r="E29">
        <v>13.3</v>
      </c>
      <c r="F29">
        <v>13.3</v>
      </c>
      <c r="G29">
        <v>13.4</v>
      </c>
      <c r="H29">
        <v>13.4</v>
      </c>
      <c r="I29">
        <v>13.4</v>
      </c>
      <c r="J29">
        <v>13.6</v>
      </c>
      <c r="K29">
        <v>13.5</v>
      </c>
      <c r="L29">
        <v>13.5</v>
      </c>
      <c r="M29">
        <v>13.4</v>
      </c>
      <c r="N29">
        <v>13.4</v>
      </c>
    </row>
    <row r="30" spans="1:14" ht="12.75">
      <c r="A30" s="2">
        <v>1935</v>
      </c>
      <c r="B30">
        <v>13.6</v>
      </c>
      <c r="C30">
        <v>13.7</v>
      </c>
      <c r="D30">
        <v>13.7</v>
      </c>
      <c r="E30">
        <v>13.8</v>
      </c>
      <c r="F30">
        <v>13.8</v>
      </c>
      <c r="G30">
        <v>13.7</v>
      </c>
      <c r="H30">
        <v>13.7</v>
      </c>
      <c r="I30">
        <v>13.7</v>
      </c>
      <c r="J30">
        <v>13.7</v>
      </c>
      <c r="K30">
        <v>13.7</v>
      </c>
      <c r="L30">
        <v>13.8</v>
      </c>
      <c r="M30">
        <v>13.8</v>
      </c>
      <c r="N30">
        <v>13.7</v>
      </c>
    </row>
    <row r="31" spans="1:14" ht="12.75">
      <c r="A31" s="2">
        <v>1936</v>
      </c>
      <c r="B31">
        <v>13.8</v>
      </c>
      <c r="C31">
        <v>13.8</v>
      </c>
      <c r="D31">
        <v>13.7</v>
      </c>
      <c r="E31">
        <v>13.7</v>
      </c>
      <c r="F31">
        <v>13.7</v>
      </c>
      <c r="G31">
        <v>13.8</v>
      </c>
      <c r="H31">
        <v>13.9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13.9</v>
      </c>
    </row>
    <row r="32" spans="1:14" ht="12.75">
      <c r="A32" s="2">
        <v>1937</v>
      </c>
      <c r="B32">
        <v>14.1</v>
      </c>
      <c r="C32">
        <v>14.1</v>
      </c>
      <c r="D32">
        <v>14.2</v>
      </c>
      <c r="E32">
        <v>14.3</v>
      </c>
      <c r="F32">
        <v>14.4</v>
      </c>
      <c r="G32">
        <v>14.4</v>
      </c>
      <c r="H32">
        <v>14.5</v>
      </c>
      <c r="I32">
        <v>14.5</v>
      </c>
      <c r="J32">
        <v>14.6</v>
      </c>
      <c r="K32">
        <v>14.6</v>
      </c>
      <c r="L32">
        <v>14.5</v>
      </c>
      <c r="M32">
        <v>14.4</v>
      </c>
      <c r="N32">
        <v>14.4</v>
      </c>
    </row>
    <row r="33" spans="1:14" ht="12.75">
      <c r="A33" s="2">
        <v>1938</v>
      </c>
      <c r="B33">
        <v>14.2</v>
      </c>
      <c r="C33">
        <v>14.1</v>
      </c>
      <c r="D33">
        <v>14.1</v>
      </c>
      <c r="E33">
        <v>14.2</v>
      </c>
      <c r="F33">
        <v>14.1</v>
      </c>
      <c r="G33">
        <v>14.1</v>
      </c>
      <c r="H33">
        <v>14.1</v>
      </c>
      <c r="I33">
        <v>14.1</v>
      </c>
      <c r="J33">
        <v>14.1</v>
      </c>
      <c r="K33">
        <v>14</v>
      </c>
      <c r="L33">
        <v>14</v>
      </c>
      <c r="M33">
        <v>14</v>
      </c>
      <c r="N33">
        <v>14.1</v>
      </c>
    </row>
    <row r="34" spans="1:14" ht="12.75">
      <c r="A34" s="2">
        <v>1939</v>
      </c>
      <c r="B34">
        <v>14</v>
      </c>
      <c r="C34">
        <v>13.9</v>
      </c>
      <c r="D34">
        <v>13.9</v>
      </c>
      <c r="E34">
        <v>13.8</v>
      </c>
      <c r="F34">
        <v>13.8</v>
      </c>
      <c r="G34">
        <v>13.8</v>
      </c>
      <c r="H34">
        <v>13.8</v>
      </c>
      <c r="I34">
        <v>13.8</v>
      </c>
      <c r="J34">
        <v>14.1</v>
      </c>
      <c r="K34">
        <v>14</v>
      </c>
      <c r="L34">
        <v>14</v>
      </c>
      <c r="M34">
        <v>14</v>
      </c>
      <c r="N34">
        <v>13.9</v>
      </c>
    </row>
    <row r="35" spans="1:14" ht="12.75">
      <c r="A35" s="2">
        <v>1940</v>
      </c>
      <c r="B35">
        <v>13.9</v>
      </c>
      <c r="C35">
        <v>14</v>
      </c>
      <c r="D35">
        <v>14</v>
      </c>
      <c r="E35">
        <v>14</v>
      </c>
      <c r="F35">
        <v>14</v>
      </c>
      <c r="G35">
        <v>14.1</v>
      </c>
      <c r="H35">
        <v>14</v>
      </c>
      <c r="I35">
        <v>14</v>
      </c>
      <c r="J35">
        <v>14</v>
      </c>
      <c r="K35">
        <v>14</v>
      </c>
      <c r="L35">
        <v>14</v>
      </c>
      <c r="M35">
        <v>14.1</v>
      </c>
      <c r="N35">
        <v>14</v>
      </c>
    </row>
    <row r="36" spans="1:14" ht="12.75">
      <c r="A36" s="2">
        <v>1941</v>
      </c>
      <c r="B36">
        <v>14.1</v>
      </c>
      <c r="C36">
        <v>14.1</v>
      </c>
      <c r="D36">
        <v>14.2</v>
      </c>
      <c r="E36">
        <v>14.3</v>
      </c>
      <c r="F36">
        <v>14.4</v>
      </c>
      <c r="G36">
        <v>14.7</v>
      </c>
      <c r="H36">
        <v>14.7</v>
      </c>
      <c r="I36">
        <v>14.9</v>
      </c>
      <c r="J36">
        <v>15.1</v>
      </c>
      <c r="K36">
        <v>15.3</v>
      </c>
      <c r="L36">
        <v>15.4</v>
      </c>
      <c r="M36">
        <v>15.5</v>
      </c>
      <c r="N36">
        <v>14.7</v>
      </c>
    </row>
    <row r="37" spans="1:14" ht="12.75">
      <c r="A37" s="2">
        <v>1942</v>
      </c>
      <c r="B37">
        <v>15.7</v>
      </c>
      <c r="C37">
        <v>15.8</v>
      </c>
      <c r="D37">
        <v>16</v>
      </c>
      <c r="E37">
        <v>16.1</v>
      </c>
      <c r="F37">
        <v>16.3</v>
      </c>
      <c r="G37">
        <v>16.3</v>
      </c>
      <c r="H37">
        <v>16.4</v>
      </c>
      <c r="I37">
        <v>16.5</v>
      </c>
      <c r="J37">
        <v>16.5</v>
      </c>
      <c r="K37">
        <v>16.7</v>
      </c>
      <c r="L37">
        <v>16.8</v>
      </c>
      <c r="M37">
        <v>16.9</v>
      </c>
      <c r="N37">
        <v>16.3</v>
      </c>
    </row>
    <row r="38" spans="1:14" ht="12.75">
      <c r="A38" s="2">
        <v>1943</v>
      </c>
      <c r="B38">
        <v>16.9</v>
      </c>
      <c r="C38">
        <v>16.9</v>
      </c>
      <c r="D38">
        <v>17.2</v>
      </c>
      <c r="E38">
        <v>17.4</v>
      </c>
      <c r="F38">
        <v>17.5</v>
      </c>
      <c r="G38">
        <v>17.5</v>
      </c>
      <c r="H38">
        <v>17.4</v>
      </c>
      <c r="I38">
        <v>17.3</v>
      </c>
      <c r="J38">
        <v>17.4</v>
      </c>
      <c r="K38">
        <v>17.4</v>
      </c>
      <c r="L38">
        <v>17.4</v>
      </c>
      <c r="M38">
        <v>17.4</v>
      </c>
      <c r="N38">
        <v>17.3</v>
      </c>
    </row>
    <row r="39" spans="1:14" ht="12.75">
      <c r="A39" s="2">
        <v>1944</v>
      </c>
      <c r="B39">
        <v>17.4</v>
      </c>
      <c r="C39">
        <v>17.4</v>
      </c>
      <c r="D39">
        <v>17.4</v>
      </c>
      <c r="E39">
        <v>17.5</v>
      </c>
      <c r="F39">
        <v>17.5</v>
      </c>
      <c r="G39">
        <v>17.6</v>
      </c>
      <c r="H39">
        <v>17.7</v>
      </c>
      <c r="I39">
        <v>17.7</v>
      </c>
      <c r="J39">
        <v>17.7</v>
      </c>
      <c r="K39">
        <v>17.7</v>
      </c>
      <c r="L39">
        <v>17.7</v>
      </c>
      <c r="M39">
        <v>17.8</v>
      </c>
      <c r="N39">
        <v>17.6</v>
      </c>
    </row>
    <row r="40" spans="1:14" ht="12.75">
      <c r="A40" s="2">
        <v>1945</v>
      </c>
      <c r="B40">
        <v>17.8</v>
      </c>
      <c r="C40">
        <v>17.8</v>
      </c>
      <c r="D40">
        <v>17.8</v>
      </c>
      <c r="E40">
        <v>17.8</v>
      </c>
      <c r="F40">
        <v>17.9</v>
      </c>
      <c r="G40">
        <v>18.1</v>
      </c>
      <c r="H40">
        <v>18.1</v>
      </c>
      <c r="I40">
        <v>18.1</v>
      </c>
      <c r="J40">
        <v>18.1</v>
      </c>
      <c r="K40">
        <v>18.1</v>
      </c>
      <c r="L40">
        <v>18.1</v>
      </c>
      <c r="M40">
        <v>18.2</v>
      </c>
      <c r="N40">
        <v>18</v>
      </c>
    </row>
    <row r="41" spans="1:14" ht="12.75">
      <c r="A41" s="2">
        <v>1946</v>
      </c>
      <c r="B41">
        <v>18.2</v>
      </c>
      <c r="C41">
        <v>18.1</v>
      </c>
      <c r="D41">
        <v>18.3</v>
      </c>
      <c r="E41">
        <v>18.4</v>
      </c>
      <c r="F41">
        <v>18.5</v>
      </c>
      <c r="G41">
        <v>18.7</v>
      </c>
      <c r="H41">
        <v>19.8</v>
      </c>
      <c r="I41">
        <v>20.2</v>
      </c>
      <c r="J41">
        <v>20.4</v>
      </c>
      <c r="K41">
        <v>20.8</v>
      </c>
      <c r="L41">
        <v>21.3</v>
      </c>
      <c r="M41">
        <v>21.5</v>
      </c>
      <c r="N41">
        <v>19.5</v>
      </c>
    </row>
    <row r="42" spans="1:14" ht="12.75">
      <c r="A42" s="2">
        <v>1947</v>
      </c>
      <c r="B42">
        <v>21.5</v>
      </c>
      <c r="C42">
        <v>21.5</v>
      </c>
      <c r="D42">
        <v>21.9</v>
      </c>
      <c r="E42">
        <v>21.9</v>
      </c>
      <c r="F42">
        <v>21.9</v>
      </c>
      <c r="G42">
        <v>22</v>
      </c>
      <c r="H42">
        <v>22.2</v>
      </c>
      <c r="I42">
        <v>22.5</v>
      </c>
      <c r="J42">
        <v>23</v>
      </c>
      <c r="K42">
        <v>23</v>
      </c>
      <c r="L42">
        <v>23.1</v>
      </c>
      <c r="M42">
        <v>23.4</v>
      </c>
      <c r="N42">
        <v>22.3</v>
      </c>
    </row>
    <row r="43" spans="1:14" ht="12.75">
      <c r="A43" s="2">
        <v>1948</v>
      </c>
      <c r="B43">
        <v>23.7</v>
      </c>
      <c r="C43">
        <v>23.5</v>
      </c>
      <c r="D43">
        <v>23.4</v>
      </c>
      <c r="E43">
        <v>23.8</v>
      </c>
      <c r="F43">
        <v>23.9</v>
      </c>
      <c r="G43">
        <v>24.1</v>
      </c>
      <c r="H43">
        <v>24.4</v>
      </c>
      <c r="I43">
        <v>24.5</v>
      </c>
      <c r="J43">
        <v>24.5</v>
      </c>
      <c r="K43">
        <v>24.4</v>
      </c>
      <c r="L43">
        <v>24.2</v>
      </c>
      <c r="M43">
        <v>24.1</v>
      </c>
      <c r="N43">
        <v>24.1</v>
      </c>
    </row>
    <row r="44" spans="1:14" ht="12.75">
      <c r="A44" s="2">
        <v>1949</v>
      </c>
      <c r="B44">
        <v>24</v>
      </c>
      <c r="C44">
        <v>23.8</v>
      </c>
      <c r="D44">
        <v>23.8</v>
      </c>
      <c r="E44">
        <v>23.9</v>
      </c>
      <c r="F44">
        <v>23.8</v>
      </c>
      <c r="G44">
        <v>23.9</v>
      </c>
      <c r="H44">
        <v>23.7</v>
      </c>
      <c r="I44">
        <v>23.8</v>
      </c>
      <c r="J44">
        <v>23.9</v>
      </c>
      <c r="K44">
        <v>23.7</v>
      </c>
      <c r="L44">
        <v>23.8</v>
      </c>
      <c r="M44">
        <v>23.6</v>
      </c>
      <c r="N44">
        <v>23.8</v>
      </c>
    </row>
    <row r="45" spans="1:14" ht="12.75">
      <c r="A45" s="2">
        <v>1950</v>
      </c>
      <c r="B45">
        <v>23.5</v>
      </c>
      <c r="C45">
        <v>23.5</v>
      </c>
      <c r="D45">
        <v>23.6</v>
      </c>
      <c r="E45">
        <v>23.6</v>
      </c>
      <c r="F45">
        <v>23.7</v>
      </c>
      <c r="G45">
        <v>23.8</v>
      </c>
      <c r="H45">
        <v>24.1</v>
      </c>
      <c r="I45">
        <v>24.3</v>
      </c>
      <c r="J45">
        <v>24.4</v>
      </c>
      <c r="K45">
        <v>24.6</v>
      </c>
      <c r="L45">
        <v>24.7</v>
      </c>
      <c r="M45">
        <v>25</v>
      </c>
      <c r="N45">
        <v>24.1</v>
      </c>
    </row>
    <row r="46" spans="1:14" ht="12.75">
      <c r="A46" s="2">
        <v>1951</v>
      </c>
      <c r="B46">
        <v>25.4</v>
      </c>
      <c r="C46">
        <v>25.7</v>
      </c>
      <c r="D46">
        <v>25.8</v>
      </c>
      <c r="E46">
        <v>25.8</v>
      </c>
      <c r="F46">
        <v>25.9</v>
      </c>
      <c r="G46">
        <v>25.9</v>
      </c>
      <c r="H46">
        <v>25.9</v>
      </c>
      <c r="I46">
        <v>25.9</v>
      </c>
      <c r="J46">
        <v>26.1</v>
      </c>
      <c r="K46">
        <v>26.2</v>
      </c>
      <c r="L46">
        <v>26.4</v>
      </c>
      <c r="M46">
        <v>26.5</v>
      </c>
      <c r="N46">
        <v>26</v>
      </c>
    </row>
    <row r="47" spans="1:14" ht="12.75">
      <c r="A47" s="2">
        <v>1952</v>
      </c>
      <c r="B47">
        <v>26.5</v>
      </c>
      <c r="C47">
        <v>26.3</v>
      </c>
      <c r="D47">
        <v>26.3</v>
      </c>
      <c r="E47">
        <v>26.4</v>
      </c>
      <c r="F47">
        <v>26.4</v>
      </c>
      <c r="G47">
        <v>26.5</v>
      </c>
      <c r="H47">
        <v>26.7</v>
      </c>
      <c r="I47">
        <v>26.7</v>
      </c>
      <c r="J47">
        <v>26.7</v>
      </c>
      <c r="K47">
        <v>26.7</v>
      </c>
      <c r="L47">
        <v>26.7</v>
      </c>
      <c r="M47">
        <v>26.7</v>
      </c>
      <c r="N47">
        <v>26.5</v>
      </c>
    </row>
    <row r="48" spans="1:14" ht="12.75">
      <c r="A48" s="2">
        <v>1953</v>
      </c>
      <c r="B48">
        <v>26.6</v>
      </c>
      <c r="C48">
        <v>26.5</v>
      </c>
      <c r="D48">
        <v>26.6</v>
      </c>
      <c r="E48">
        <v>26.6</v>
      </c>
      <c r="F48">
        <v>26.7</v>
      </c>
      <c r="G48">
        <v>26.8</v>
      </c>
      <c r="H48">
        <v>26.8</v>
      </c>
      <c r="I48">
        <v>26.9</v>
      </c>
      <c r="J48">
        <v>26.9</v>
      </c>
      <c r="K48">
        <v>27</v>
      </c>
      <c r="L48">
        <v>26.9</v>
      </c>
      <c r="M48">
        <v>26.9</v>
      </c>
      <c r="N48">
        <v>26.7</v>
      </c>
    </row>
    <row r="49" spans="1:14" ht="12.75">
      <c r="A49" s="2">
        <v>1954</v>
      </c>
      <c r="B49">
        <v>26.9</v>
      </c>
      <c r="C49">
        <v>26.9</v>
      </c>
      <c r="D49">
        <v>26.9</v>
      </c>
      <c r="E49">
        <v>26.8</v>
      </c>
      <c r="F49">
        <v>26.9</v>
      </c>
      <c r="G49">
        <v>26.9</v>
      </c>
      <c r="H49">
        <v>26.9</v>
      </c>
      <c r="I49">
        <v>26.9</v>
      </c>
      <c r="J49">
        <v>26.8</v>
      </c>
      <c r="K49">
        <v>26.8</v>
      </c>
      <c r="L49">
        <v>26.8</v>
      </c>
      <c r="M49">
        <v>26.7</v>
      </c>
      <c r="N49">
        <v>26.9</v>
      </c>
    </row>
    <row r="50" spans="1:14" ht="12.75">
      <c r="A50" s="2">
        <v>1955</v>
      </c>
      <c r="B50">
        <v>26.7</v>
      </c>
      <c r="C50">
        <v>26.7</v>
      </c>
      <c r="D50">
        <v>26.7</v>
      </c>
      <c r="E50">
        <v>26.7</v>
      </c>
      <c r="F50">
        <v>26.7</v>
      </c>
      <c r="G50">
        <v>26.7</v>
      </c>
      <c r="H50">
        <v>26.8</v>
      </c>
      <c r="I50">
        <v>26.8</v>
      </c>
      <c r="J50">
        <v>26.9</v>
      </c>
      <c r="K50">
        <v>26.9</v>
      </c>
      <c r="L50">
        <v>26.9</v>
      </c>
      <c r="M50">
        <v>26.8</v>
      </c>
      <c r="N50">
        <v>26.8</v>
      </c>
    </row>
    <row r="51" spans="1:14" ht="12.75">
      <c r="A51" s="2">
        <v>1956</v>
      </c>
      <c r="B51">
        <v>26.8</v>
      </c>
      <c r="C51">
        <v>26.8</v>
      </c>
      <c r="D51">
        <v>26.8</v>
      </c>
      <c r="E51">
        <v>26.9</v>
      </c>
      <c r="F51">
        <v>27</v>
      </c>
      <c r="G51">
        <v>27.2</v>
      </c>
      <c r="H51">
        <v>27.4</v>
      </c>
      <c r="I51">
        <v>27.3</v>
      </c>
      <c r="J51">
        <v>27.4</v>
      </c>
      <c r="K51">
        <v>27.5</v>
      </c>
      <c r="L51">
        <v>27.5</v>
      </c>
      <c r="M51">
        <v>27.6</v>
      </c>
      <c r="N51">
        <v>27.2</v>
      </c>
    </row>
    <row r="52" spans="1:14" ht="12.75">
      <c r="A52" s="2">
        <v>1957</v>
      </c>
      <c r="B52">
        <v>27.6</v>
      </c>
      <c r="C52">
        <v>27.7</v>
      </c>
      <c r="D52">
        <v>27.8</v>
      </c>
      <c r="E52">
        <v>27.9</v>
      </c>
      <c r="F52">
        <v>28</v>
      </c>
      <c r="G52">
        <v>28.1</v>
      </c>
      <c r="H52">
        <v>28.3</v>
      </c>
      <c r="I52">
        <v>28.3</v>
      </c>
      <c r="J52">
        <v>28.3</v>
      </c>
      <c r="K52">
        <v>28.3</v>
      </c>
      <c r="L52">
        <v>28.4</v>
      </c>
      <c r="M52">
        <v>28.4</v>
      </c>
      <c r="N52">
        <v>28.1</v>
      </c>
    </row>
    <row r="53" spans="1:14" ht="12.75">
      <c r="A53" s="2">
        <v>1958</v>
      </c>
      <c r="B53">
        <v>28.6</v>
      </c>
      <c r="C53">
        <v>28.6</v>
      </c>
      <c r="D53">
        <v>28.8</v>
      </c>
      <c r="E53">
        <v>28.9</v>
      </c>
      <c r="F53">
        <v>28.9</v>
      </c>
      <c r="G53">
        <v>28.9</v>
      </c>
      <c r="H53">
        <v>29</v>
      </c>
      <c r="I53">
        <v>28.9</v>
      </c>
      <c r="J53">
        <v>28.9</v>
      </c>
      <c r="K53">
        <v>28.9</v>
      </c>
      <c r="L53">
        <v>29</v>
      </c>
      <c r="M53">
        <v>28.9</v>
      </c>
      <c r="N53">
        <v>28.9</v>
      </c>
    </row>
    <row r="54" spans="1:14" ht="12.75">
      <c r="A54" s="2">
        <v>1959</v>
      </c>
      <c r="B54">
        <v>29</v>
      </c>
      <c r="C54">
        <v>28.9</v>
      </c>
      <c r="D54">
        <v>28.9</v>
      </c>
      <c r="E54">
        <v>29</v>
      </c>
      <c r="F54">
        <v>29</v>
      </c>
      <c r="G54">
        <v>29.1</v>
      </c>
      <c r="H54">
        <v>29.2</v>
      </c>
      <c r="I54">
        <v>29.2</v>
      </c>
      <c r="J54">
        <v>29.3</v>
      </c>
      <c r="K54">
        <v>29.4</v>
      </c>
      <c r="L54">
        <v>29.4</v>
      </c>
      <c r="M54">
        <v>29.4</v>
      </c>
      <c r="N54">
        <v>29.1</v>
      </c>
    </row>
    <row r="55" spans="1:14" ht="12.75">
      <c r="A55" s="2">
        <v>1960</v>
      </c>
      <c r="B55">
        <v>29.3</v>
      </c>
      <c r="C55">
        <v>29.4</v>
      </c>
      <c r="D55">
        <v>29.4</v>
      </c>
      <c r="E55">
        <v>29.5</v>
      </c>
      <c r="F55">
        <v>29.5</v>
      </c>
      <c r="G55">
        <v>29.6</v>
      </c>
      <c r="H55">
        <v>29.6</v>
      </c>
      <c r="I55">
        <v>29.6</v>
      </c>
      <c r="J55">
        <v>29.6</v>
      </c>
      <c r="K55">
        <v>29.8</v>
      </c>
      <c r="L55">
        <v>29.8</v>
      </c>
      <c r="M55">
        <v>29.8</v>
      </c>
      <c r="N55">
        <v>29.6</v>
      </c>
    </row>
    <row r="56" spans="1:14" ht="12.75">
      <c r="A56" s="2">
        <v>1961</v>
      </c>
      <c r="B56">
        <v>29.8</v>
      </c>
      <c r="C56">
        <v>29.8</v>
      </c>
      <c r="D56">
        <v>29.8</v>
      </c>
      <c r="E56">
        <v>29.8</v>
      </c>
      <c r="F56">
        <v>29.8</v>
      </c>
      <c r="G56">
        <v>29.8</v>
      </c>
      <c r="H56">
        <v>30</v>
      </c>
      <c r="I56">
        <v>29.9</v>
      </c>
      <c r="J56">
        <v>30</v>
      </c>
      <c r="K56">
        <v>30</v>
      </c>
      <c r="L56">
        <v>30</v>
      </c>
      <c r="M56">
        <v>30</v>
      </c>
      <c r="N56">
        <v>29.9</v>
      </c>
    </row>
    <row r="57" spans="1:14" ht="12.75">
      <c r="A57" s="2">
        <v>1962</v>
      </c>
      <c r="B57">
        <v>30</v>
      </c>
      <c r="C57">
        <v>30.1</v>
      </c>
      <c r="D57">
        <v>30.1</v>
      </c>
      <c r="E57">
        <v>30.2</v>
      </c>
      <c r="F57">
        <v>30.2</v>
      </c>
      <c r="G57">
        <v>30.2</v>
      </c>
      <c r="H57">
        <v>30.3</v>
      </c>
      <c r="I57">
        <v>30.3</v>
      </c>
      <c r="J57">
        <v>30.4</v>
      </c>
      <c r="K57">
        <v>30.4</v>
      </c>
      <c r="L57">
        <v>30.4</v>
      </c>
      <c r="M57">
        <v>30.4</v>
      </c>
      <c r="N57">
        <v>30.2</v>
      </c>
    </row>
    <row r="58" spans="1:14" ht="12.75">
      <c r="A58" s="2">
        <v>1963</v>
      </c>
      <c r="B58">
        <v>30.4</v>
      </c>
      <c r="C58">
        <v>30.4</v>
      </c>
      <c r="D58">
        <v>30.5</v>
      </c>
      <c r="E58">
        <v>30.5</v>
      </c>
      <c r="F58">
        <v>30.5</v>
      </c>
      <c r="G58">
        <v>30.6</v>
      </c>
      <c r="H58">
        <v>30.7</v>
      </c>
      <c r="I58">
        <v>30.7</v>
      </c>
      <c r="J58">
        <v>30.7</v>
      </c>
      <c r="K58">
        <v>30.8</v>
      </c>
      <c r="L58">
        <v>30.8</v>
      </c>
      <c r="M58">
        <v>30.9</v>
      </c>
      <c r="N58">
        <v>30.6</v>
      </c>
    </row>
    <row r="59" spans="1:14" ht="12.75">
      <c r="A59" s="2">
        <v>1964</v>
      </c>
      <c r="B59">
        <v>30.9</v>
      </c>
      <c r="C59">
        <v>30.9</v>
      </c>
      <c r="D59">
        <v>30.9</v>
      </c>
      <c r="E59">
        <v>30.9</v>
      </c>
      <c r="F59">
        <v>30.9</v>
      </c>
      <c r="G59">
        <v>31</v>
      </c>
      <c r="H59">
        <v>31.1</v>
      </c>
      <c r="I59">
        <v>31</v>
      </c>
      <c r="J59">
        <v>31.1</v>
      </c>
      <c r="K59">
        <v>31.1</v>
      </c>
      <c r="L59">
        <v>31.2</v>
      </c>
      <c r="M59">
        <v>31.2</v>
      </c>
      <c r="N59">
        <v>31</v>
      </c>
    </row>
    <row r="60" spans="1:14" ht="12.75">
      <c r="A60" s="2">
        <v>1965</v>
      </c>
      <c r="B60">
        <v>31.2</v>
      </c>
      <c r="C60">
        <v>31.2</v>
      </c>
      <c r="D60">
        <v>31.3</v>
      </c>
      <c r="E60">
        <v>31.4</v>
      </c>
      <c r="F60">
        <v>31.4</v>
      </c>
      <c r="G60">
        <v>31.6</v>
      </c>
      <c r="H60">
        <v>31.6</v>
      </c>
      <c r="I60">
        <v>31.6</v>
      </c>
      <c r="J60">
        <v>31.6</v>
      </c>
      <c r="K60">
        <v>31.7</v>
      </c>
      <c r="L60">
        <v>31.7</v>
      </c>
      <c r="M60">
        <v>31.8</v>
      </c>
      <c r="N60">
        <v>31.5</v>
      </c>
    </row>
    <row r="61" spans="1:14" ht="12.75">
      <c r="A61" s="2">
        <v>1966</v>
      </c>
      <c r="B61">
        <v>31.8</v>
      </c>
      <c r="C61">
        <v>32</v>
      </c>
      <c r="D61">
        <v>32.1</v>
      </c>
      <c r="E61">
        <v>32.3</v>
      </c>
      <c r="F61">
        <v>32.3</v>
      </c>
      <c r="G61">
        <v>32.4</v>
      </c>
      <c r="H61">
        <v>32.5</v>
      </c>
      <c r="I61">
        <v>32.7</v>
      </c>
      <c r="J61">
        <v>32.7</v>
      </c>
      <c r="K61">
        <v>32.9</v>
      </c>
      <c r="L61">
        <v>32.9</v>
      </c>
      <c r="M61">
        <v>32.9</v>
      </c>
      <c r="N61">
        <v>32.4</v>
      </c>
    </row>
    <row r="62" spans="1:14" ht="12.75">
      <c r="A62" s="2">
        <v>1967</v>
      </c>
      <c r="B62">
        <v>32.9</v>
      </c>
      <c r="C62">
        <v>32.9</v>
      </c>
      <c r="D62">
        <v>33</v>
      </c>
      <c r="E62">
        <v>33.1</v>
      </c>
      <c r="F62">
        <v>33.2</v>
      </c>
      <c r="G62">
        <v>33.3</v>
      </c>
      <c r="H62">
        <v>33.4</v>
      </c>
      <c r="I62">
        <v>33.5</v>
      </c>
      <c r="J62">
        <v>33.6</v>
      </c>
      <c r="K62">
        <v>33.7</v>
      </c>
      <c r="L62">
        <v>33.8</v>
      </c>
      <c r="M62">
        <v>33.9</v>
      </c>
      <c r="N62">
        <v>33.4</v>
      </c>
    </row>
    <row r="63" spans="1:14" ht="12.75">
      <c r="A63" s="2">
        <v>1968</v>
      </c>
      <c r="B63">
        <v>34.1</v>
      </c>
      <c r="C63">
        <v>34.2</v>
      </c>
      <c r="D63">
        <v>34.3</v>
      </c>
      <c r="E63">
        <v>34.4</v>
      </c>
      <c r="F63">
        <v>34.5</v>
      </c>
      <c r="G63">
        <v>34.7</v>
      </c>
      <c r="H63">
        <v>34.9</v>
      </c>
      <c r="I63">
        <v>35</v>
      </c>
      <c r="J63">
        <v>35.1</v>
      </c>
      <c r="K63">
        <v>35.3</v>
      </c>
      <c r="L63">
        <v>35.4</v>
      </c>
      <c r="M63">
        <v>35.5</v>
      </c>
      <c r="N63">
        <v>34.8</v>
      </c>
    </row>
    <row r="64" spans="1:14" ht="12.75">
      <c r="A64" s="2">
        <v>1969</v>
      </c>
      <c r="B64">
        <v>35.6</v>
      </c>
      <c r="C64">
        <v>35.8</v>
      </c>
      <c r="D64">
        <v>36.1</v>
      </c>
      <c r="E64">
        <v>36.3</v>
      </c>
      <c r="F64">
        <v>36.4</v>
      </c>
      <c r="G64">
        <v>36.6</v>
      </c>
      <c r="H64">
        <v>36.8</v>
      </c>
      <c r="I64">
        <v>37</v>
      </c>
      <c r="J64">
        <v>37.1</v>
      </c>
      <c r="K64">
        <v>37.3</v>
      </c>
      <c r="L64">
        <v>37.5</v>
      </c>
      <c r="M64">
        <v>37.7</v>
      </c>
      <c r="N64">
        <v>36.7</v>
      </c>
    </row>
    <row r="65" spans="1:14" ht="12.75">
      <c r="A65" s="2">
        <v>1970</v>
      </c>
      <c r="B65">
        <v>37.8</v>
      </c>
      <c r="C65">
        <v>38</v>
      </c>
      <c r="D65">
        <v>38.2</v>
      </c>
      <c r="E65">
        <v>38.5</v>
      </c>
      <c r="F65">
        <v>38.6</v>
      </c>
      <c r="G65">
        <v>38.8</v>
      </c>
      <c r="H65">
        <v>39</v>
      </c>
      <c r="I65">
        <v>39</v>
      </c>
      <c r="J65">
        <v>39.2</v>
      </c>
      <c r="K65">
        <v>39.4</v>
      </c>
      <c r="L65">
        <v>39.6</v>
      </c>
      <c r="M65">
        <v>39.8</v>
      </c>
      <c r="N65">
        <v>38.8</v>
      </c>
    </row>
    <row r="66" spans="1:14" ht="12.75">
      <c r="A66" s="2">
        <v>1971</v>
      </c>
      <c r="B66">
        <v>39.8</v>
      </c>
      <c r="C66">
        <v>39.9</v>
      </c>
      <c r="D66">
        <v>40</v>
      </c>
      <c r="E66">
        <v>40.1</v>
      </c>
      <c r="F66">
        <v>40.3</v>
      </c>
      <c r="G66">
        <v>40.6</v>
      </c>
      <c r="H66">
        <v>40.7</v>
      </c>
      <c r="I66">
        <v>40.8</v>
      </c>
      <c r="J66">
        <v>40.8</v>
      </c>
      <c r="K66">
        <v>40.9</v>
      </c>
      <c r="L66">
        <v>40.9</v>
      </c>
      <c r="M66">
        <v>41.1</v>
      </c>
      <c r="N66">
        <v>40.5</v>
      </c>
    </row>
    <row r="67" spans="1:14" ht="12.75">
      <c r="A67" s="2">
        <v>1972</v>
      </c>
      <c r="B67">
        <v>41.1</v>
      </c>
      <c r="C67">
        <v>41.3</v>
      </c>
      <c r="D67">
        <v>41.4</v>
      </c>
      <c r="E67">
        <v>41.5</v>
      </c>
      <c r="F67">
        <v>41.6</v>
      </c>
      <c r="G67">
        <v>41.7</v>
      </c>
      <c r="H67">
        <v>41.9</v>
      </c>
      <c r="I67">
        <v>42</v>
      </c>
      <c r="J67">
        <v>42.1</v>
      </c>
      <c r="K67">
        <v>42.3</v>
      </c>
      <c r="L67">
        <v>42.4</v>
      </c>
      <c r="M67">
        <v>42.5</v>
      </c>
      <c r="N67">
        <v>41.8</v>
      </c>
    </row>
    <row r="68" spans="1:14" ht="12.75">
      <c r="A68" s="2">
        <v>1973</v>
      </c>
      <c r="B68">
        <v>42.6</v>
      </c>
      <c r="C68">
        <v>42.9</v>
      </c>
      <c r="D68">
        <v>43.3</v>
      </c>
      <c r="E68">
        <v>43.6</v>
      </c>
      <c r="F68">
        <v>43.9</v>
      </c>
      <c r="G68">
        <v>44.2</v>
      </c>
      <c r="H68">
        <v>44.3</v>
      </c>
      <c r="I68">
        <v>45.1</v>
      </c>
      <c r="J68">
        <v>45.2</v>
      </c>
      <c r="K68">
        <v>45.6</v>
      </c>
      <c r="L68">
        <v>45.9</v>
      </c>
      <c r="M68">
        <v>46.2</v>
      </c>
      <c r="N68">
        <v>44.4</v>
      </c>
    </row>
    <row r="69" spans="1:14" ht="12.75">
      <c r="A69" s="2">
        <v>1974</v>
      </c>
      <c r="B69">
        <v>46.6</v>
      </c>
      <c r="C69">
        <v>47.2</v>
      </c>
      <c r="D69">
        <v>47.8</v>
      </c>
      <c r="E69">
        <v>48</v>
      </c>
      <c r="F69">
        <v>48.6</v>
      </c>
      <c r="G69">
        <v>49</v>
      </c>
      <c r="H69">
        <v>49.4</v>
      </c>
      <c r="I69">
        <v>50</v>
      </c>
      <c r="J69">
        <v>50.6</v>
      </c>
      <c r="K69">
        <v>51.1</v>
      </c>
      <c r="L69">
        <v>51.5</v>
      </c>
      <c r="M69">
        <v>51.9</v>
      </c>
      <c r="N69">
        <v>49.3</v>
      </c>
    </row>
    <row r="70" spans="1:14" ht="12.75">
      <c r="A70" s="2">
        <v>1975</v>
      </c>
      <c r="B70">
        <v>52.1</v>
      </c>
      <c r="C70">
        <v>52.5</v>
      </c>
      <c r="D70">
        <v>52.7</v>
      </c>
      <c r="E70">
        <v>52.9</v>
      </c>
      <c r="F70">
        <v>53.2</v>
      </c>
      <c r="G70">
        <v>53.6</v>
      </c>
      <c r="H70">
        <v>54.2</v>
      </c>
      <c r="I70">
        <v>54.3</v>
      </c>
      <c r="J70">
        <v>54.6</v>
      </c>
      <c r="K70">
        <v>54.9</v>
      </c>
      <c r="L70">
        <v>55.3</v>
      </c>
      <c r="M70">
        <v>55.5</v>
      </c>
      <c r="N70">
        <v>53.8</v>
      </c>
    </row>
    <row r="71" spans="1:14" ht="12.75">
      <c r="A71" s="2">
        <v>1976</v>
      </c>
      <c r="B71">
        <v>55.6</v>
      </c>
      <c r="C71">
        <v>55.8</v>
      </c>
      <c r="D71">
        <v>55.9</v>
      </c>
      <c r="E71">
        <v>56.1</v>
      </c>
      <c r="F71">
        <v>56.5</v>
      </c>
      <c r="G71">
        <v>56.8</v>
      </c>
      <c r="H71">
        <v>57.1</v>
      </c>
      <c r="I71">
        <v>57.4</v>
      </c>
      <c r="J71">
        <v>57.6</v>
      </c>
      <c r="K71">
        <v>57.9</v>
      </c>
      <c r="L71">
        <v>58</v>
      </c>
      <c r="M71">
        <v>58.2</v>
      </c>
      <c r="N71">
        <v>56.9</v>
      </c>
    </row>
    <row r="72" spans="1:14" ht="12.75">
      <c r="A72" s="2">
        <v>1977</v>
      </c>
      <c r="B72">
        <v>58.5</v>
      </c>
      <c r="C72">
        <v>59.1</v>
      </c>
      <c r="D72">
        <v>59.5</v>
      </c>
      <c r="E72">
        <v>60</v>
      </c>
      <c r="F72">
        <v>60.3</v>
      </c>
      <c r="G72">
        <v>60.7</v>
      </c>
      <c r="H72">
        <v>61</v>
      </c>
      <c r="I72">
        <v>61.2</v>
      </c>
      <c r="J72">
        <v>61.4</v>
      </c>
      <c r="K72">
        <v>61.6</v>
      </c>
      <c r="L72">
        <v>61.9</v>
      </c>
      <c r="M72">
        <v>62.1</v>
      </c>
      <c r="N72">
        <v>60.6</v>
      </c>
    </row>
    <row r="73" spans="1:14" ht="12.75">
      <c r="A73" s="2">
        <v>1978</v>
      </c>
      <c r="B73">
        <v>62.5</v>
      </c>
      <c r="C73">
        <v>62.9</v>
      </c>
      <c r="D73">
        <v>63.4</v>
      </c>
      <c r="E73">
        <v>63.9</v>
      </c>
      <c r="F73">
        <v>64.5</v>
      </c>
      <c r="G73">
        <v>65.2</v>
      </c>
      <c r="H73">
        <v>65.7</v>
      </c>
      <c r="I73">
        <v>66</v>
      </c>
      <c r="J73">
        <v>66.5</v>
      </c>
      <c r="K73">
        <v>67.1</v>
      </c>
      <c r="L73">
        <v>67.4</v>
      </c>
      <c r="M73">
        <v>67.7</v>
      </c>
      <c r="N73">
        <v>65.2</v>
      </c>
    </row>
    <row r="74" spans="1:14" ht="12.75">
      <c r="A74" s="2">
        <v>1979</v>
      </c>
      <c r="B74">
        <v>68.3</v>
      </c>
      <c r="C74">
        <v>69.1</v>
      </c>
      <c r="D74">
        <v>69.8</v>
      </c>
      <c r="E74">
        <v>70.6</v>
      </c>
      <c r="F74">
        <v>71.5</v>
      </c>
      <c r="G74">
        <v>72.3</v>
      </c>
      <c r="H74">
        <v>73.1</v>
      </c>
      <c r="I74">
        <v>73.8</v>
      </c>
      <c r="J74">
        <v>74.6</v>
      </c>
      <c r="K74">
        <v>75.2</v>
      </c>
      <c r="L74">
        <v>75.9</v>
      </c>
      <c r="M74">
        <v>76.7</v>
      </c>
      <c r="N74">
        <v>72.6</v>
      </c>
    </row>
    <row r="75" spans="1:14" ht="12.75">
      <c r="A75" s="2">
        <v>1980</v>
      </c>
      <c r="B75">
        <v>77.8</v>
      </c>
      <c r="C75">
        <v>78.9</v>
      </c>
      <c r="D75">
        <v>80.1</v>
      </c>
      <c r="E75">
        <v>81</v>
      </c>
      <c r="F75">
        <v>81.8</v>
      </c>
      <c r="G75">
        <v>82.7</v>
      </c>
      <c r="H75">
        <v>82.7</v>
      </c>
      <c r="I75">
        <v>83.3</v>
      </c>
      <c r="J75">
        <v>84</v>
      </c>
      <c r="K75">
        <v>84.8</v>
      </c>
      <c r="L75">
        <v>85.5</v>
      </c>
      <c r="M75">
        <v>86.3</v>
      </c>
      <c r="N75">
        <v>82.4</v>
      </c>
    </row>
    <row r="76" spans="1:14" ht="12.75">
      <c r="A76" s="2">
        <v>1981</v>
      </c>
      <c r="B76">
        <v>87</v>
      </c>
      <c r="C76">
        <v>87.9</v>
      </c>
      <c r="D76">
        <v>88.5</v>
      </c>
      <c r="E76">
        <v>89.1</v>
      </c>
      <c r="F76">
        <v>89.8</v>
      </c>
      <c r="G76">
        <v>90.6</v>
      </c>
      <c r="H76">
        <v>91.6</v>
      </c>
      <c r="I76">
        <v>92.3</v>
      </c>
      <c r="J76">
        <v>93.2</v>
      </c>
      <c r="K76">
        <v>93.4</v>
      </c>
      <c r="L76">
        <v>93.7</v>
      </c>
      <c r="M76">
        <v>94</v>
      </c>
      <c r="N76">
        <v>90.9</v>
      </c>
    </row>
    <row r="77" spans="1:14" ht="12.75">
      <c r="A77" s="2">
        <v>1982</v>
      </c>
      <c r="B77">
        <v>94.3</v>
      </c>
      <c r="C77">
        <v>94.6</v>
      </c>
      <c r="D77">
        <v>94.5</v>
      </c>
      <c r="E77">
        <v>94.9</v>
      </c>
      <c r="F77">
        <v>95.8</v>
      </c>
      <c r="G77">
        <v>97</v>
      </c>
      <c r="H77">
        <v>97.5</v>
      </c>
      <c r="I77">
        <v>97.7</v>
      </c>
      <c r="J77">
        <v>97.9</v>
      </c>
      <c r="K77">
        <v>98.2</v>
      </c>
      <c r="L77">
        <v>98</v>
      </c>
      <c r="M77">
        <v>97.6</v>
      </c>
      <c r="N77">
        <v>96.5</v>
      </c>
    </row>
    <row r="78" spans="1:14" ht="12.75">
      <c r="A78" s="2">
        <v>1983</v>
      </c>
      <c r="B78">
        <v>97.8</v>
      </c>
      <c r="C78">
        <v>97.9</v>
      </c>
      <c r="D78">
        <v>97.9</v>
      </c>
      <c r="E78">
        <v>98.6</v>
      </c>
      <c r="F78">
        <v>99.2</v>
      </c>
      <c r="G78">
        <v>99.5</v>
      </c>
      <c r="H78">
        <v>99.9</v>
      </c>
      <c r="I78">
        <v>100.2</v>
      </c>
      <c r="J78">
        <v>100.7</v>
      </c>
      <c r="K78">
        <v>101</v>
      </c>
      <c r="L78">
        <v>101.2</v>
      </c>
      <c r="M78">
        <v>101.3</v>
      </c>
      <c r="N78">
        <v>99.6</v>
      </c>
    </row>
    <row r="79" spans="1:14" ht="12.75">
      <c r="A79" s="2">
        <v>1984</v>
      </c>
      <c r="B79">
        <v>101.9</v>
      </c>
      <c r="C79">
        <v>102.4</v>
      </c>
      <c r="D79">
        <v>102.6</v>
      </c>
      <c r="E79">
        <v>103.1</v>
      </c>
      <c r="F79">
        <v>103.4</v>
      </c>
      <c r="G79">
        <v>103.7</v>
      </c>
      <c r="H79">
        <v>104.1</v>
      </c>
      <c r="I79">
        <v>104.5</v>
      </c>
      <c r="J79">
        <v>105</v>
      </c>
      <c r="K79">
        <v>105.3</v>
      </c>
      <c r="L79">
        <v>105.3</v>
      </c>
      <c r="M79">
        <v>105.3</v>
      </c>
      <c r="N79">
        <v>103.9</v>
      </c>
    </row>
    <row r="80" spans="1:14" ht="12.75">
      <c r="A80" s="2">
        <v>1985</v>
      </c>
      <c r="B80">
        <v>105.5</v>
      </c>
      <c r="C80">
        <v>106</v>
      </c>
      <c r="D80">
        <v>106.4</v>
      </c>
      <c r="E80">
        <v>106.9</v>
      </c>
      <c r="F80">
        <v>107.3</v>
      </c>
      <c r="G80">
        <v>107.6</v>
      </c>
      <c r="H80">
        <v>107.8</v>
      </c>
      <c r="I80">
        <v>108</v>
      </c>
      <c r="J80">
        <v>108.3</v>
      </c>
      <c r="K80">
        <v>108.7</v>
      </c>
      <c r="L80">
        <v>109</v>
      </c>
      <c r="M80">
        <v>109.3</v>
      </c>
      <c r="N80">
        <v>107.6</v>
      </c>
    </row>
    <row r="81" spans="1:14" ht="12.75">
      <c r="A81" s="2">
        <v>1986</v>
      </c>
      <c r="B81">
        <v>109.6</v>
      </c>
      <c r="C81">
        <v>109.3</v>
      </c>
      <c r="D81">
        <v>108.8</v>
      </c>
      <c r="E81">
        <v>108.6</v>
      </c>
      <c r="F81">
        <v>108.9</v>
      </c>
      <c r="G81">
        <v>109.5</v>
      </c>
      <c r="H81">
        <v>109.5</v>
      </c>
      <c r="I81">
        <v>109.7</v>
      </c>
      <c r="J81">
        <v>110.2</v>
      </c>
      <c r="K81">
        <v>110.3</v>
      </c>
      <c r="L81">
        <v>110.4</v>
      </c>
      <c r="M81">
        <v>110.5</v>
      </c>
      <c r="N81">
        <v>109.6</v>
      </c>
    </row>
    <row r="82" spans="1:14" ht="12.75">
      <c r="A82" s="2">
        <v>1987</v>
      </c>
      <c r="B82">
        <v>111.2</v>
      </c>
      <c r="C82">
        <v>111.6</v>
      </c>
      <c r="D82">
        <v>112.1</v>
      </c>
      <c r="E82">
        <v>112.7</v>
      </c>
      <c r="F82">
        <v>113.1</v>
      </c>
      <c r="G82">
        <v>113.5</v>
      </c>
      <c r="H82">
        <v>113.8</v>
      </c>
      <c r="I82">
        <v>114.4</v>
      </c>
      <c r="J82">
        <v>115</v>
      </c>
      <c r="K82">
        <v>115.3</v>
      </c>
      <c r="L82">
        <v>115.4</v>
      </c>
      <c r="M82">
        <v>115.4</v>
      </c>
      <c r="N82">
        <v>113.6</v>
      </c>
    </row>
    <row r="83" spans="1:14" ht="12.75">
      <c r="A83" s="2">
        <v>1988</v>
      </c>
      <c r="B83">
        <v>115.7</v>
      </c>
      <c r="C83">
        <v>116</v>
      </c>
      <c r="D83">
        <v>116.5</v>
      </c>
      <c r="E83">
        <v>117.1</v>
      </c>
      <c r="F83">
        <v>117.5</v>
      </c>
      <c r="G83">
        <v>118</v>
      </c>
      <c r="H83">
        <v>118.5</v>
      </c>
      <c r="I83">
        <v>119</v>
      </c>
      <c r="J83">
        <v>119.8</v>
      </c>
      <c r="K83">
        <v>120.2</v>
      </c>
      <c r="L83">
        <v>120.3</v>
      </c>
      <c r="M83">
        <v>120.5</v>
      </c>
      <c r="N83">
        <v>118.3</v>
      </c>
    </row>
    <row r="84" spans="1:14" ht="12.75">
      <c r="A84" s="2">
        <v>1989</v>
      </c>
      <c r="B84">
        <v>121.1</v>
      </c>
      <c r="C84">
        <v>121.6</v>
      </c>
      <c r="D84">
        <v>122.3</v>
      </c>
      <c r="E84">
        <v>123.1</v>
      </c>
      <c r="F84">
        <v>123.8</v>
      </c>
      <c r="G84">
        <v>124.1</v>
      </c>
      <c r="H84">
        <v>124.4</v>
      </c>
      <c r="I84">
        <v>124.6</v>
      </c>
      <c r="J84">
        <v>125</v>
      </c>
      <c r="K84">
        <v>125.6</v>
      </c>
      <c r="L84">
        <v>125.9</v>
      </c>
      <c r="M84">
        <v>126.1</v>
      </c>
      <c r="N84">
        <v>124</v>
      </c>
    </row>
    <row r="85" spans="1:14" ht="12.75">
      <c r="A85" s="2">
        <v>1990</v>
      </c>
      <c r="B85">
        <v>127.4</v>
      </c>
      <c r="C85">
        <v>128</v>
      </c>
      <c r="D85">
        <v>128.7</v>
      </c>
      <c r="E85">
        <v>128.9</v>
      </c>
      <c r="F85">
        <v>129.2</v>
      </c>
      <c r="G85">
        <v>129.9</v>
      </c>
      <c r="H85">
        <v>130.4</v>
      </c>
      <c r="I85">
        <v>131.6</v>
      </c>
      <c r="J85">
        <v>132.7</v>
      </c>
      <c r="K85">
        <v>133.5</v>
      </c>
      <c r="L85">
        <v>133.8</v>
      </c>
      <c r="M85">
        <v>133.8</v>
      </c>
      <c r="N85">
        <v>130.7</v>
      </c>
    </row>
    <row r="86" spans="1:14" ht="12.75">
      <c r="A86" s="2">
        <v>1991</v>
      </c>
      <c r="B86">
        <v>134.6</v>
      </c>
      <c r="C86">
        <v>134.8</v>
      </c>
      <c r="D86">
        <v>135</v>
      </c>
      <c r="E86">
        <v>135.2</v>
      </c>
      <c r="F86">
        <v>135.6</v>
      </c>
      <c r="G86">
        <v>136</v>
      </c>
      <c r="H86">
        <v>136.2</v>
      </c>
      <c r="I86">
        <v>136.6</v>
      </c>
      <c r="J86">
        <v>137.2</v>
      </c>
      <c r="K86">
        <v>137.4</v>
      </c>
      <c r="L86">
        <v>137.8</v>
      </c>
      <c r="M86">
        <v>137.9</v>
      </c>
      <c r="N86">
        <v>136.2</v>
      </c>
    </row>
    <row r="87" spans="1:14" ht="12.75">
      <c r="A87" s="2">
        <v>1992</v>
      </c>
      <c r="B87">
        <v>138.1</v>
      </c>
      <c r="C87">
        <v>138.6</v>
      </c>
      <c r="D87">
        <v>139.3</v>
      </c>
      <c r="E87">
        <v>139.5</v>
      </c>
      <c r="F87">
        <v>139.7</v>
      </c>
      <c r="G87">
        <v>140.2</v>
      </c>
      <c r="H87">
        <v>140.5</v>
      </c>
      <c r="I87">
        <v>140.9</v>
      </c>
      <c r="J87">
        <v>141.3</v>
      </c>
      <c r="K87">
        <v>141.8</v>
      </c>
      <c r="L87">
        <v>142</v>
      </c>
      <c r="M87">
        <v>141.9</v>
      </c>
      <c r="N87">
        <v>140.3</v>
      </c>
    </row>
    <row r="88" spans="1:14" ht="12.75">
      <c r="A88" s="2">
        <v>1993</v>
      </c>
      <c r="B88">
        <v>142.6</v>
      </c>
      <c r="C88">
        <v>143.1</v>
      </c>
      <c r="D88">
        <v>143.6</v>
      </c>
      <c r="E88">
        <v>144</v>
      </c>
      <c r="F88">
        <v>144.2</v>
      </c>
      <c r="G88">
        <v>144.4</v>
      </c>
      <c r="H88">
        <v>144.4</v>
      </c>
      <c r="I88">
        <v>144.8</v>
      </c>
      <c r="J88">
        <v>145.1</v>
      </c>
      <c r="K88">
        <v>145.7</v>
      </c>
      <c r="L88">
        <v>145.8</v>
      </c>
      <c r="M88">
        <v>145.8</v>
      </c>
      <c r="N88">
        <v>144.5</v>
      </c>
    </row>
    <row r="89" spans="1:14" ht="12.75">
      <c r="A89" s="2">
        <v>1994</v>
      </c>
      <c r="B89">
        <v>146.2</v>
      </c>
      <c r="C89">
        <v>146.7</v>
      </c>
      <c r="D89">
        <v>147.2</v>
      </c>
      <c r="E89">
        <v>147.4</v>
      </c>
      <c r="F89">
        <v>147.5</v>
      </c>
      <c r="G89">
        <v>148</v>
      </c>
      <c r="H89">
        <v>148.4</v>
      </c>
      <c r="I89">
        <v>149</v>
      </c>
      <c r="J89">
        <v>149.4</v>
      </c>
      <c r="K89">
        <v>149.5</v>
      </c>
      <c r="L89">
        <v>149.7</v>
      </c>
      <c r="M89">
        <v>149.7</v>
      </c>
      <c r="N89">
        <v>148.2</v>
      </c>
    </row>
    <row r="90" spans="1:14" ht="12.75">
      <c r="A90" s="2">
        <v>1995</v>
      </c>
      <c r="B90">
        <v>150.3</v>
      </c>
      <c r="C90">
        <v>150.9</v>
      </c>
      <c r="D90">
        <v>151.4</v>
      </c>
      <c r="E90">
        <v>151.9</v>
      </c>
      <c r="F90">
        <v>152.2</v>
      </c>
      <c r="G90">
        <v>152.5</v>
      </c>
      <c r="H90">
        <v>152.5</v>
      </c>
      <c r="I90">
        <v>152.9</v>
      </c>
      <c r="J90">
        <v>153.2</v>
      </c>
      <c r="K90">
        <v>153.7</v>
      </c>
      <c r="L90">
        <v>153.6</v>
      </c>
      <c r="M90">
        <v>153.5</v>
      </c>
      <c r="N90">
        <v>152.4</v>
      </c>
    </row>
    <row r="91" spans="1:14" ht="12.75">
      <c r="A91" s="2">
        <v>1996</v>
      </c>
      <c r="B91">
        <v>154.4</v>
      </c>
      <c r="C91">
        <v>154.9</v>
      </c>
      <c r="D91">
        <v>155.7</v>
      </c>
      <c r="E91">
        <v>156.3</v>
      </c>
      <c r="F91">
        <v>156.6</v>
      </c>
      <c r="G91">
        <v>156.7</v>
      </c>
      <c r="H91">
        <v>157</v>
      </c>
      <c r="I91">
        <v>157.3</v>
      </c>
      <c r="J91">
        <v>157.8</v>
      </c>
      <c r="K91">
        <v>158.3</v>
      </c>
      <c r="L91">
        <v>158.6</v>
      </c>
      <c r="M91">
        <v>158.6</v>
      </c>
      <c r="N91">
        <v>156.9</v>
      </c>
    </row>
    <row r="92" spans="1:14" ht="12.75">
      <c r="A92" s="2">
        <v>1997</v>
      </c>
      <c r="B92">
        <v>159.1</v>
      </c>
      <c r="C92">
        <v>159.6</v>
      </c>
      <c r="D92">
        <v>160</v>
      </c>
      <c r="E92">
        <v>160.2</v>
      </c>
      <c r="F92">
        <v>160.1</v>
      </c>
      <c r="G92">
        <v>160.3</v>
      </c>
      <c r="H92">
        <v>160.5</v>
      </c>
      <c r="I92">
        <v>160.8</v>
      </c>
      <c r="J92">
        <v>161.2</v>
      </c>
      <c r="K92">
        <v>161.6</v>
      </c>
      <c r="L92">
        <v>161.5</v>
      </c>
      <c r="M92">
        <v>161.3</v>
      </c>
      <c r="N92">
        <v>160.5</v>
      </c>
    </row>
    <row r="93" spans="1:14" ht="12.75">
      <c r="A93" s="2">
        <v>1998</v>
      </c>
      <c r="B93">
        <v>161.6</v>
      </c>
      <c r="C93">
        <v>161.9</v>
      </c>
      <c r="D93">
        <v>162.2</v>
      </c>
      <c r="E93">
        <v>162.5</v>
      </c>
      <c r="F93">
        <v>162.8</v>
      </c>
      <c r="G93">
        <v>163</v>
      </c>
      <c r="H93">
        <v>163.2</v>
      </c>
      <c r="I93">
        <v>163.4</v>
      </c>
      <c r="J93">
        <v>163.6</v>
      </c>
      <c r="K93">
        <v>164</v>
      </c>
      <c r="L93">
        <v>164</v>
      </c>
      <c r="M93">
        <v>163.9</v>
      </c>
      <c r="N93">
        <v>163</v>
      </c>
    </row>
    <row r="94" spans="1:14" ht="12.75">
      <c r="A94" s="2">
        <v>1999</v>
      </c>
      <c r="B94">
        <v>164.3</v>
      </c>
      <c r="C94">
        <v>164.5</v>
      </c>
      <c r="D94">
        <v>165</v>
      </c>
      <c r="E94">
        <v>166.2</v>
      </c>
      <c r="F94">
        <v>166.2</v>
      </c>
      <c r="G94">
        <v>166.2</v>
      </c>
      <c r="H94">
        <v>166.7</v>
      </c>
      <c r="I94">
        <v>167.1</v>
      </c>
      <c r="J94">
        <v>167.9</v>
      </c>
      <c r="K94">
        <v>168.2</v>
      </c>
      <c r="L94">
        <v>168.3</v>
      </c>
      <c r="M94">
        <v>168.3</v>
      </c>
      <c r="N94">
        <v>166.6</v>
      </c>
    </row>
    <row r="95" spans="1:14" ht="12.75">
      <c r="A95" s="2">
        <v>2000</v>
      </c>
      <c r="B95">
        <v>168.8</v>
      </c>
      <c r="C95">
        <v>169.8</v>
      </c>
      <c r="D95">
        <v>171.2</v>
      </c>
      <c r="E95">
        <v>171.3</v>
      </c>
      <c r="F95">
        <v>171.5</v>
      </c>
      <c r="G95">
        <v>172.4</v>
      </c>
      <c r="H95">
        <v>172.8</v>
      </c>
      <c r="I95">
        <v>172.8</v>
      </c>
      <c r="J95">
        <v>173.7</v>
      </c>
      <c r="K95">
        <v>174</v>
      </c>
      <c r="L95">
        <v>174.1</v>
      </c>
      <c r="M95">
        <v>174</v>
      </c>
      <c r="N95">
        <v>172.2</v>
      </c>
    </row>
    <row r="96" spans="1:14" ht="12.75">
      <c r="A96" s="2">
        <v>2001</v>
      </c>
      <c r="B96">
        <v>175.1</v>
      </c>
      <c r="C96">
        <v>175.8</v>
      </c>
      <c r="D96">
        <v>176.2</v>
      </c>
      <c r="E96">
        <v>176.9</v>
      </c>
      <c r="F96">
        <v>177.7</v>
      </c>
      <c r="G96">
        <v>178</v>
      </c>
      <c r="H96">
        <v>177.5</v>
      </c>
      <c r="I96">
        <v>177.5</v>
      </c>
      <c r="J96">
        <v>178.3</v>
      </c>
      <c r="K96">
        <v>177.7</v>
      </c>
      <c r="L96">
        <v>177.4</v>
      </c>
      <c r="M96">
        <v>176.7</v>
      </c>
      <c r="N96">
        <v>177.1</v>
      </c>
    </row>
    <row r="97" spans="1:14" ht="12.75">
      <c r="A97" s="2">
        <v>2002</v>
      </c>
      <c r="B97">
        <v>177.1</v>
      </c>
      <c r="C97">
        <v>177.8</v>
      </c>
      <c r="D97">
        <v>178.8</v>
      </c>
      <c r="E97">
        <v>179.8</v>
      </c>
      <c r="F97">
        <v>179.8</v>
      </c>
      <c r="G97">
        <v>179.9</v>
      </c>
      <c r="H97">
        <v>180.1</v>
      </c>
      <c r="I97">
        <v>180.7</v>
      </c>
      <c r="J97">
        <v>181</v>
      </c>
      <c r="K97">
        <v>181.3</v>
      </c>
      <c r="L97">
        <v>181.3</v>
      </c>
      <c r="M97">
        <v>180.9</v>
      </c>
      <c r="N97">
        <v>179.9</v>
      </c>
    </row>
    <row r="98" spans="1:14" ht="12.75">
      <c r="A98" s="2">
        <v>2003</v>
      </c>
      <c r="B98">
        <v>181.7</v>
      </c>
      <c r="C98">
        <v>183.1</v>
      </c>
      <c r="D98">
        <v>184.2</v>
      </c>
      <c r="E98">
        <v>183.8</v>
      </c>
      <c r="F98">
        <v>183.5</v>
      </c>
      <c r="G98">
        <v>183.7</v>
      </c>
      <c r="H98">
        <v>183.9</v>
      </c>
      <c r="I98">
        <v>184.6</v>
      </c>
      <c r="J98">
        <v>185.2</v>
      </c>
      <c r="K98">
        <v>185</v>
      </c>
      <c r="L98">
        <v>184.5</v>
      </c>
      <c r="M98">
        <v>184.3</v>
      </c>
      <c r="N98">
        <v>184</v>
      </c>
    </row>
    <row r="99" spans="1:14" ht="12.75">
      <c r="A99" s="2">
        <v>2004</v>
      </c>
      <c r="B99">
        <v>185.2</v>
      </c>
      <c r="C99">
        <v>186.2</v>
      </c>
      <c r="D99">
        <v>187.4</v>
      </c>
      <c r="E99">
        <v>188</v>
      </c>
      <c r="F99">
        <v>189.1</v>
      </c>
      <c r="G99">
        <v>189.7</v>
      </c>
      <c r="N99">
        <v>187.6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2"/>
  <sheetViews>
    <sheetView workbookViewId="0" topLeftCell="A1">
      <selection activeCell="X4" sqref="X4"/>
    </sheetView>
  </sheetViews>
  <sheetFormatPr defaultColWidth="9.140625" defaultRowHeight="12.75"/>
  <sheetData>
    <row r="1" ht="15.75">
      <c r="B1" s="1" t="s">
        <v>0</v>
      </c>
    </row>
    <row r="2" spans="1:41" ht="12.75">
      <c r="A2" t="s">
        <v>1</v>
      </c>
      <c r="J2" t="s">
        <v>2</v>
      </c>
      <c r="AA2" t="s">
        <v>3</v>
      </c>
      <c r="AF2" t="s">
        <v>4</v>
      </c>
      <c r="AL2" t="s">
        <v>5</v>
      </c>
      <c r="AO2" t="s">
        <v>6</v>
      </c>
    </row>
    <row r="3" spans="1:46" ht="12.75">
      <c r="A3" s="2"/>
      <c r="B3" s="2">
        <v>1955</v>
      </c>
      <c r="C3" s="2">
        <v>1956</v>
      </c>
      <c r="D3" s="3">
        <v>1962</v>
      </c>
      <c r="E3" s="2">
        <v>1963</v>
      </c>
      <c r="F3" s="2">
        <v>1964</v>
      </c>
      <c r="G3" s="2">
        <v>1965</v>
      </c>
      <c r="H3" s="2">
        <v>1966</v>
      </c>
      <c r="I3" s="2">
        <v>1967</v>
      </c>
      <c r="J3" s="3">
        <v>1968</v>
      </c>
      <c r="K3" s="2">
        <v>1969</v>
      </c>
      <c r="L3" s="2">
        <v>1970</v>
      </c>
      <c r="M3" s="2">
        <v>1971</v>
      </c>
      <c r="N3" s="2">
        <v>1972</v>
      </c>
      <c r="O3" s="2">
        <v>1973</v>
      </c>
      <c r="P3" s="2">
        <v>1974</v>
      </c>
      <c r="Q3" s="2">
        <v>1975</v>
      </c>
      <c r="R3" s="2">
        <v>1976</v>
      </c>
      <c r="S3" s="2">
        <v>1977</v>
      </c>
      <c r="T3" s="2">
        <v>1978</v>
      </c>
      <c r="U3" s="2">
        <v>1979</v>
      </c>
      <c r="V3" s="2">
        <v>1980</v>
      </c>
      <c r="W3" s="2">
        <v>1981</v>
      </c>
      <c r="X3" s="3">
        <v>1982</v>
      </c>
      <c r="Y3" s="2">
        <v>1983</v>
      </c>
      <c r="Z3" s="2">
        <v>1984</v>
      </c>
      <c r="AA3" s="2">
        <v>1985</v>
      </c>
      <c r="AB3" s="2">
        <v>1986</v>
      </c>
      <c r="AC3" s="2">
        <v>1987</v>
      </c>
      <c r="AD3" s="2">
        <v>1988</v>
      </c>
      <c r="AE3" s="2">
        <v>1989</v>
      </c>
      <c r="AF3" s="2">
        <v>1990</v>
      </c>
      <c r="AG3" s="2">
        <v>1991</v>
      </c>
      <c r="AH3" s="2">
        <v>1992</v>
      </c>
      <c r="AI3" s="2">
        <v>1993</v>
      </c>
      <c r="AJ3" s="2">
        <v>1994</v>
      </c>
      <c r="AK3" s="2">
        <v>1995</v>
      </c>
      <c r="AL3" s="2">
        <v>1996</v>
      </c>
      <c r="AM3" s="2">
        <v>1997</v>
      </c>
      <c r="AN3" s="2">
        <v>1998</v>
      </c>
      <c r="AO3" s="2">
        <v>1999</v>
      </c>
      <c r="AP3" s="2">
        <v>2000</v>
      </c>
      <c r="AQ3" s="2">
        <v>2001</v>
      </c>
      <c r="AR3" s="2">
        <v>2002</v>
      </c>
      <c r="AS3" s="2">
        <v>2003</v>
      </c>
      <c r="AT3" s="2">
        <v>2004</v>
      </c>
    </row>
    <row r="4" spans="1:46" ht="12.75">
      <c r="A4" s="2" t="s">
        <v>7</v>
      </c>
      <c r="B4">
        <v>102.1</v>
      </c>
      <c r="C4">
        <v>113.7</v>
      </c>
      <c r="D4" s="4">
        <v>131</v>
      </c>
      <c r="E4">
        <v>131</v>
      </c>
      <c r="F4">
        <v>137</v>
      </c>
      <c r="G4">
        <v>139</v>
      </c>
      <c r="H4">
        <v>147</v>
      </c>
      <c r="I4">
        <v>148</v>
      </c>
      <c r="J4" s="4">
        <v>107</v>
      </c>
      <c r="K4">
        <v>108</v>
      </c>
      <c r="L4">
        <v>112</v>
      </c>
      <c r="M4">
        <v>121</v>
      </c>
      <c r="N4">
        <v>131</v>
      </c>
      <c r="O4">
        <v>134</v>
      </c>
      <c r="P4">
        <v>171</v>
      </c>
      <c r="Q4">
        <v>201</v>
      </c>
      <c r="R4">
        <v>208</v>
      </c>
      <c r="S4">
        <v>224</v>
      </c>
      <c r="T4">
        <v>237</v>
      </c>
      <c r="U4">
        <v>247</v>
      </c>
      <c r="V4">
        <v>284</v>
      </c>
      <c r="W4">
        <v>308</v>
      </c>
      <c r="X4" s="4">
        <v>322</v>
      </c>
      <c r="Y4">
        <v>319</v>
      </c>
      <c r="Z4">
        <v>340</v>
      </c>
      <c r="AA4">
        <v>168</v>
      </c>
      <c r="AB4">
        <v>144</v>
      </c>
      <c r="AC4">
        <v>121</v>
      </c>
      <c r="AD4">
        <v>116</v>
      </c>
      <c r="AE4">
        <v>123</v>
      </c>
      <c r="AF4">
        <v>76</v>
      </c>
      <c r="AG4">
        <v>78</v>
      </c>
      <c r="AH4">
        <v>76</v>
      </c>
      <c r="AI4">
        <v>77</v>
      </c>
      <c r="AJ4">
        <v>76</v>
      </c>
      <c r="AK4" t="s">
        <v>8</v>
      </c>
      <c r="AL4">
        <v>94</v>
      </c>
      <c r="AM4">
        <v>96</v>
      </c>
      <c r="AN4">
        <v>97</v>
      </c>
      <c r="AO4">
        <v>77</v>
      </c>
      <c r="AP4">
        <v>104</v>
      </c>
      <c r="AQ4">
        <v>119</v>
      </c>
      <c r="AR4">
        <v>93</v>
      </c>
      <c r="AS4">
        <v>96</v>
      </c>
      <c r="AT4">
        <v>93</v>
      </c>
    </row>
    <row r="5" spans="1:46" ht="12.75">
      <c r="A5" s="2" t="s">
        <v>9</v>
      </c>
      <c r="B5">
        <v>104.2</v>
      </c>
      <c r="C5">
        <v>114.1</v>
      </c>
      <c r="D5" s="4">
        <v>131</v>
      </c>
      <c r="E5">
        <v>131</v>
      </c>
      <c r="F5">
        <v>136</v>
      </c>
      <c r="G5">
        <v>139</v>
      </c>
      <c r="H5">
        <v>147</v>
      </c>
      <c r="I5">
        <v>149</v>
      </c>
      <c r="J5" s="4">
        <v>106</v>
      </c>
      <c r="K5">
        <v>108</v>
      </c>
      <c r="L5">
        <v>113</v>
      </c>
      <c r="M5">
        <v>122</v>
      </c>
      <c r="N5">
        <v>131</v>
      </c>
      <c r="O5">
        <v>134</v>
      </c>
      <c r="P5">
        <v>175</v>
      </c>
      <c r="Q5">
        <v>201</v>
      </c>
      <c r="R5">
        <v>208</v>
      </c>
      <c r="S5">
        <v>225</v>
      </c>
      <c r="T5">
        <v>241</v>
      </c>
      <c r="U5">
        <v>250</v>
      </c>
      <c r="V5">
        <v>284</v>
      </c>
      <c r="W5">
        <v>312</v>
      </c>
      <c r="X5" s="4">
        <v>321</v>
      </c>
      <c r="Y5">
        <v>319</v>
      </c>
      <c r="Z5">
        <v>341</v>
      </c>
      <c r="AA5">
        <v>172</v>
      </c>
      <c r="AB5">
        <v>139</v>
      </c>
      <c r="AC5">
        <v>121</v>
      </c>
      <c r="AD5">
        <v>118</v>
      </c>
      <c r="AE5">
        <v>122</v>
      </c>
      <c r="AF5">
        <v>74</v>
      </c>
      <c r="AG5">
        <v>78</v>
      </c>
      <c r="AH5">
        <v>77</v>
      </c>
      <c r="AI5">
        <v>77</v>
      </c>
      <c r="AJ5">
        <v>76</v>
      </c>
      <c r="AK5">
        <v>72</v>
      </c>
      <c r="AL5">
        <v>93</v>
      </c>
      <c r="AM5">
        <v>98</v>
      </c>
      <c r="AN5">
        <v>96</v>
      </c>
      <c r="AO5">
        <v>79</v>
      </c>
      <c r="AP5">
        <v>103</v>
      </c>
      <c r="AQ5">
        <v>121</v>
      </c>
      <c r="AR5">
        <v>93</v>
      </c>
      <c r="AS5">
        <v>96</v>
      </c>
      <c r="AT5">
        <v>93</v>
      </c>
    </row>
    <row r="6" spans="1:46" ht="12.75">
      <c r="A6" s="2" t="s">
        <v>10</v>
      </c>
      <c r="B6">
        <v>105.1</v>
      </c>
      <c r="C6">
        <v>116.2</v>
      </c>
      <c r="D6" s="4">
        <v>132</v>
      </c>
      <c r="E6">
        <v>131</v>
      </c>
      <c r="F6">
        <v>138</v>
      </c>
      <c r="G6">
        <v>140</v>
      </c>
      <c r="H6">
        <v>148</v>
      </c>
      <c r="I6">
        <v>149</v>
      </c>
      <c r="J6" s="4">
        <v>108</v>
      </c>
      <c r="K6">
        <v>110</v>
      </c>
      <c r="L6">
        <v>113</v>
      </c>
      <c r="M6">
        <v>124</v>
      </c>
      <c r="N6">
        <v>131</v>
      </c>
      <c r="O6">
        <v>135</v>
      </c>
      <c r="P6">
        <v>179</v>
      </c>
      <c r="Q6">
        <v>203</v>
      </c>
      <c r="R6">
        <v>214</v>
      </c>
      <c r="S6">
        <v>226</v>
      </c>
      <c r="T6">
        <v>241</v>
      </c>
      <c r="U6">
        <v>254</v>
      </c>
      <c r="V6">
        <v>285</v>
      </c>
      <c r="W6">
        <v>315</v>
      </c>
      <c r="X6" s="4">
        <v>321</v>
      </c>
      <c r="Y6">
        <v>320</v>
      </c>
      <c r="Z6">
        <v>360</v>
      </c>
      <c r="AA6">
        <v>171</v>
      </c>
      <c r="AB6">
        <v>135</v>
      </c>
      <c r="AC6">
        <v>123</v>
      </c>
      <c r="AD6">
        <v>117</v>
      </c>
      <c r="AE6">
        <v>123</v>
      </c>
      <c r="AF6">
        <v>75</v>
      </c>
      <c r="AG6">
        <v>79</v>
      </c>
      <c r="AH6">
        <v>80</v>
      </c>
      <c r="AI6">
        <v>77</v>
      </c>
      <c r="AJ6">
        <v>75</v>
      </c>
      <c r="AK6">
        <v>70</v>
      </c>
      <c r="AL6">
        <v>93</v>
      </c>
      <c r="AM6">
        <v>98</v>
      </c>
      <c r="AN6">
        <v>96</v>
      </c>
      <c r="AO6">
        <v>80</v>
      </c>
      <c r="AP6">
        <v>105</v>
      </c>
      <c r="AQ6">
        <v>121</v>
      </c>
      <c r="AR6">
        <v>95</v>
      </c>
      <c r="AS6">
        <v>101</v>
      </c>
      <c r="AT6">
        <v>96</v>
      </c>
    </row>
    <row r="7" spans="1:46" ht="12.75">
      <c r="A7" s="2" t="s">
        <v>11</v>
      </c>
      <c r="B7">
        <v>106.6</v>
      </c>
      <c r="C7">
        <v>116.6</v>
      </c>
      <c r="D7" s="4">
        <v>131</v>
      </c>
      <c r="E7">
        <v>131</v>
      </c>
      <c r="F7">
        <v>138</v>
      </c>
      <c r="G7">
        <v>142</v>
      </c>
      <c r="H7">
        <v>147</v>
      </c>
      <c r="I7">
        <v>150</v>
      </c>
      <c r="J7" s="4">
        <v>108</v>
      </c>
      <c r="K7">
        <v>110</v>
      </c>
      <c r="L7">
        <v>113</v>
      </c>
      <c r="M7">
        <v>125</v>
      </c>
      <c r="N7">
        <v>132</v>
      </c>
      <c r="O7">
        <v>136</v>
      </c>
      <c r="P7">
        <v>183</v>
      </c>
      <c r="Q7">
        <v>203</v>
      </c>
      <c r="R7">
        <v>214</v>
      </c>
      <c r="S7">
        <v>229</v>
      </c>
      <c r="T7">
        <v>242</v>
      </c>
      <c r="U7">
        <v>259</v>
      </c>
      <c r="V7">
        <v>285</v>
      </c>
      <c r="W7">
        <v>318</v>
      </c>
      <c r="X7" s="4">
        <v>322</v>
      </c>
      <c r="Y7">
        <v>319</v>
      </c>
      <c r="Z7">
        <v>367</v>
      </c>
      <c r="AA7">
        <v>161</v>
      </c>
      <c r="AB7">
        <v>136</v>
      </c>
      <c r="AC7">
        <v>123</v>
      </c>
      <c r="AD7">
        <v>120</v>
      </c>
      <c r="AE7">
        <v>124</v>
      </c>
      <c r="AF7">
        <v>76</v>
      </c>
      <c r="AG7">
        <v>82</v>
      </c>
      <c r="AH7">
        <v>80</v>
      </c>
      <c r="AI7">
        <v>75</v>
      </c>
      <c r="AJ7">
        <v>75</v>
      </c>
      <c r="AK7">
        <v>70</v>
      </c>
      <c r="AL7">
        <v>94</v>
      </c>
      <c r="AM7">
        <v>96</v>
      </c>
      <c r="AN7">
        <v>95</v>
      </c>
      <c r="AO7">
        <v>83</v>
      </c>
      <c r="AP7">
        <v>113</v>
      </c>
      <c r="AQ7">
        <v>122</v>
      </c>
      <c r="AR7">
        <v>95</v>
      </c>
      <c r="AS7">
        <v>107</v>
      </c>
      <c r="AT7">
        <v>100</v>
      </c>
    </row>
    <row r="8" spans="1:46" ht="12.75">
      <c r="A8" s="2" t="s">
        <v>12</v>
      </c>
      <c r="B8">
        <v>106.9</v>
      </c>
      <c r="C8">
        <v>116.5</v>
      </c>
      <c r="D8" s="4">
        <v>132</v>
      </c>
      <c r="E8">
        <v>132</v>
      </c>
      <c r="F8">
        <v>137</v>
      </c>
      <c r="G8">
        <v>142</v>
      </c>
      <c r="H8">
        <v>147</v>
      </c>
      <c r="I8">
        <v>150</v>
      </c>
      <c r="J8" s="4">
        <v>108</v>
      </c>
      <c r="K8">
        <v>108</v>
      </c>
      <c r="L8">
        <v>113</v>
      </c>
      <c r="M8">
        <v>125</v>
      </c>
      <c r="N8">
        <v>132</v>
      </c>
      <c r="O8">
        <v>138</v>
      </c>
      <c r="P8">
        <v>185</v>
      </c>
      <c r="Q8">
        <v>203</v>
      </c>
      <c r="R8">
        <v>215</v>
      </c>
      <c r="S8">
        <v>229</v>
      </c>
      <c r="T8">
        <v>242</v>
      </c>
      <c r="U8">
        <v>265</v>
      </c>
      <c r="V8">
        <v>285</v>
      </c>
      <c r="W8">
        <v>318</v>
      </c>
      <c r="X8" s="4">
        <v>321</v>
      </c>
      <c r="Y8">
        <v>319</v>
      </c>
      <c r="Z8">
        <v>369</v>
      </c>
      <c r="AA8">
        <v>164</v>
      </c>
      <c r="AB8">
        <v>135</v>
      </c>
      <c r="AC8">
        <v>123</v>
      </c>
      <c r="AD8">
        <v>121</v>
      </c>
      <c r="AE8">
        <v>127</v>
      </c>
      <c r="AF8">
        <v>75</v>
      </c>
      <c r="AG8">
        <v>82</v>
      </c>
      <c r="AH8">
        <v>81</v>
      </c>
      <c r="AI8">
        <v>75</v>
      </c>
      <c r="AJ8">
        <v>74</v>
      </c>
      <c r="AK8">
        <v>71</v>
      </c>
      <c r="AL8">
        <v>95</v>
      </c>
      <c r="AM8">
        <v>96</v>
      </c>
      <c r="AN8">
        <v>93</v>
      </c>
      <c r="AO8">
        <v>83</v>
      </c>
      <c r="AP8">
        <v>119</v>
      </c>
      <c r="AQ8">
        <v>121</v>
      </c>
      <c r="AR8">
        <v>94</v>
      </c>
      <c r="AS8">
        <v>99</v>
      </c>
      <c r="AT8">
        <v>99</v>
      </c>
    </row>
    <row r="9" spans="1:46" ht="12.75">
      <c r="A9" s="2" t="s">
        <v>13</v>
      </c>
      <c r="B9">
        <v>107</v>
      </c>
      <c r="C9">
        <v>117.9</v>
      </c>
      <c r="D9" s="4">
        <v>131</v>
      </c>
      <c r="E9">
        <v>132</v>
      </c>
      <c r="F9">
        <v>138</v>
      </c>
      <c r="G9">
        <v>142</v>
      </c>
      <c r="H9">
        <v>148</v>
      </c>
      <c r="I9">
        <v>155</v>
      </c>
      <c r="J9" s="4">
        <v>107</v>
      </c>
      <c r="K9">
        <v>109</v>
      </c>
      <c r="L9">
        <v>113</v>
      </c>
      <c r="M9">
        <v>125</v>
      </c>
      <c r="N9">
        <v>132</v>
      </c>
      <c r="O9">
        <v>137</v>
      </c>
      <c r="P9">
        <v>187</v>
      </c>
      <c r="Q9">
        <v>203</v>
      </c>
      <c r="R9">
        <v>214</v>
      </c>
      <c r="S9">
        <v>228</v>
      </c>
      <c r="T9">
        <v>241</v>
      </c>
      <c r="U9">
        <v>269</v>
      </c>
      <c r="V9">
        <v>284</v>
      </c>
      <c r="W9">
        <v>316</v>
      </c>
      <c r="X9" s="4">
        <v>323</v>
      </c>
      <c r="Y9">
        <v>319</v>
      </c>
      <c r="Z9">
        <v>370</v>
      </c>
      <c r="AA9">
        <v>163</v>
      </c>
      <c r="AB9">
        <v>134</v>
      </c>
      <c r="AC9">
        <v>124</v>
      </c>
      <c r="AD9">
        <v>124</v>
      </c>
      <c r="AE9">
        <v>125</v>
      </c>
      <c r="AF9">
        <v>76</v>
      </c>
      <c r="AG9">
        <v>84</v>
      </c>
      <c r="AH9">
        <v>79</v>
      </c>
      <c r="AI9">
        <v>76</v>
      </c>
      <c r="AJ9">
        <v>73</v>
      </c>
      <c r="AK9">
        <v>71</v>
      </c>
      <c r="AL9">
        <v>95</v>
      </c>
      <c r="AM9">
        <v>96</v>
      </c>
      <c r="AN9">
        <v>94</v>
      </c>
      <c r="AO9">
        <v>84</v>
      </c>
      <c r="AP9">
        <v>116</v>
      </c>
      <c r="AQ9">
        <v>119</v>
      </c>
      <c r="AR9">
        <v>94</v>
      </c>
      <c r="AS9">
        <v>101</v>
      </c>
      <c r="AT9">
        <v>99</v>
      </c>
    </row>
    <row r="10" spans="1:46" ht="12.75">
      <c r="A10" s="2" t="s">
        <v>14</v>
      </c>
      <c r="B10">
        <v>108.2</v>
      </c>
      <c r="C10">
        <v>118.2</v>
      </c>
      <c r="D10" s="4">
        <v>131</v>
      </c>
      <c r="E10">
        <v>132</v>
      </c>
      <c r="F10">
        <v>138</v>
      </c>
      <c r="G10">
        <v>143</v>
      </c>
      <c r="H10">
        <v>149</v>
      </c>
      <c r="I10">
        <v>155</v>
      </c>
      <c r="J10" s="4">
        <v>107</v>
      </c>
      <c r="K10">
        <v>109</v>
      </c>
      <c r="L10">
        <v>114</v>
      </c>
      <c r="M10">
        <v>126</v>
      </c>
      <c r="N10">
        <v>131</v>
      </c>
      <c r="O10">
        <v>139</v>
      </c>
      <c r="P10">
        <v>189</v>
      </c>
      <c r="Q10">
        <v>205</v>
      </c>
      <c r="R10">
        <v>213</v>
      </c>
      <c r="S10">
        <v>230</v>
      </c>
      <c r="T10">
        <v>241</v>
      </c>
      <c r="U10">
        <v>274</v>
      </c>
      <c r="V10">
        <v>283</v>
      </c>
      <c r="W10">
        <v>315</v>
      </c>
      <c r="X10" s="4">
        <v>322</v>
      </c>
      <c r="Y10">
        <v>319</v>
      </c>
      <c r="Z10">
        <v>441</v>
      </c>
      <c r="AA10">
        <v>156</v>
      </c>
      <c r="AB10">
        <v>131</v>
      </c>
      <c r="AC10">
        <v>124</v>
      </c>
      <c r="AD10">
        <v>124</v>
      </c>
      <c r="AE10">
        <v>120</v>
      </c>
      <c r="AF10">
        <v>75</v>
      </c>
      <c r="AG10">
        <v>82</v>
      </c>
      <c r="AH10">
        <v>77</v>
      </c>
      <c r="AI10">
        <v>77</v>
      </c>
      <c r="AJ10">
        <v>73</v>
      </c>
      <c r="AK10">
        <v>71</v>
      </c>
      <c r="AL10">
        <v>93</v>
      </c>
      <c r="AM10">
        <v>97</v>
      </c>
      <c r="AN10">
        <v>93</v>
      </c>
      <c r="AO10">
        <v>86</v>
      </c>
      <c r="AP10">
        <v>115</v>
      </c>
      <c r="AQ10">
        <v>117</v>
      </c>
      <c r="AR10">
        <v>94</v>
      </c>
      <c r="AS10">
        <v>103</v>
      </c>
      <c r="AT10">
        <v>100</v>
      </c>
    </row>
    <row r="11" spans="1:46" ht="12.75">
      <c r="A11" s="2" t="s">
        <v>15</v>
      </c>
      <c r="B11">
        <v>109.2</v>
      </c>
      <c r="C11">
        <v>118.9</v>
      </c>
      <c r="D11" s="4">
        <v>131</v>
      </c>
      <c r="E11">
        <v>133</v>
      </c>
      <c r="F11">
        <v>138</v>
      </c>
      <c r="G11">
        <v>142</v>
      </c>
      <c r="H11">
        <v>149</v>
      </c>
      <c r="I11">
        <v>155</v>
      </c>
      <c r="J11" s="4">
        <v>107</v>
      </c>
      <c r="K11">
        <v>109</v>
      </c>
      <c r="L11">
        <v>114</v>
      </c>
      <c r="M11">
        <v>127</v>
      </c>
      <c r="N11">
        <v>131</v>
      </c>
      <c r="O11">
        <v>139</v>
      </c>
      <c r="P11">
        <v>193</v>
      </c>
      <c r="Q11">
        <v>206</v>
      </c>
      <c r="R11">
        <v>214</v>
      </c>
      <c r="S11">
        <v>231</v>
      </c>
      <c r="T11">
        <v>241</v>
      </c>
      <c r="U11">
        <v>277</v>
      </c>
      <c r="V11">
        <v>285</v>
      </c>
      <c r="W11">
        <v>315</v>
      </c>
      <c r="X11" s="4">
        <v>322</v>
      </c>
      <c r="Y11">
        <v>318</v>
      </c>
      <c r="Z11">
        <v>444</v>
      </c>
      <c r="AA11">
        <v>153</v>
      </c>
      <c r="AB11">
        <v>128</v>
      </c>
      <c r="AC11">
        <v>124</v>
      </c>
      <c r="AD11">
        <v>125</v>
      </c>
      <c r="AE11">
        <v>123</v>
      </c>
      <c r="AF11">
        <v>73</v>
      </c>
      <c r="AG11">
        <v>80</v>
      </c>
      <c r="AH11">
        <v>75</v>
      </c>
      <c r="AI11">
        <v>77</v>
      </c>
      <c r="AJ11">
        <v>73</v>
      </c>
      <c r="AK11">
        <v>73</v>
      </c>
      <c r="AL11">
        <v>92</v>
      </c>
      <c r="AM11">
        <v>99</v>
      </c>
      <c r="AN11">
        <v>93</v>
      </c>
      <c r="AO11">
        <v>87</v>
      </c>
      <c r="AP11">
        <v>122</v>
      </c>
      <c r="AQ11">
        <v>112</v>
      </c>
      <c r="AR11">
        <v>94</v>
      </c>
      <c r="AS11">
        <v>104</v>
      </c>
      <c r="AT11">
        <v>100</v>
      </c>
    </row>
    <row r="12" spans="1:46" ht="12.75">
      <c r="A12" s="2" t="s">
        <v>16</v>
      </c>
      <c r="B12">
        <v>110.4</v>
      </c>
      <c r="C12">
        <v>120.6</v>
      </c>
      <c r="D12" s="4">
        <v>130</v>
      </c>
      <c r="E12">
        <v>134</v>
      </c>
      <c r="F12">
        <v>138</v>
      </c>
      <c r="G12">
        <v>143</v>
      </c>
      <c r="H12">
        <v>148</v>
      </c>
      <c r="I12">
        <v>154</v>
      </c>
      <c r="J12" s="4">
        <v>108</v>
      </c>
      <c r="K12">
        <v>110</v>
      </c>
      <c r="L12">
        <v>115</v>
      </c>
      <c r="M12">
        <v>128</v>
      </c>
      <c r="N12">
        <v>131</v>
      </c>
      <c r="O12">
        <v>142</v>
      </c>
      <c r="P12">
        <v>194</v>
      </c>
      <c r="Q12">
        <v>207</v>
      </c>
      <c r="R12">
        <v>218</v>
      </c>
      <c r="S12">
        <v>231</v>
      </c>
      <c r="T12">
        <v>241</v>
      </c>
      <c r="U12">
        <v>278</v>
      </c>
      <c r="V12">
        <v>286</v>
      </c>
      <c r="W12">
        <v>316</v>
      </c>
      <c r="X12" s="4">
        <v>320</v>
      </c>
      <c r="Y12">
        <v>316</v>
      </c>
      <c r="Z12">
        <v>460</v>
      </c>
      <c r="AA12">
        <v>155</v>
      </c>
      <c r="AB12">
        <v>128</v>
      </c>
      <c r="AC12">
        <v>123</v>
      </c>
      <c r="AD12">
        <v>123</v>
      </c>
      <c r="AE12">
        <v>125</v>
      </c>
      <c r="AF12">
        <v>75</v>
      </c>
      <c r="AG12">
        <v>79</v>
      </c>
      <c r="AH12">
        <v>74</v>
      </c>
      <c r="AI12">
        <v>75</v>
      </c>
      <c r="AJ12">
        <v>73</v>
      </c>
      <c r="AK12">
        <v>72</v>
      </c>
      <c r="AL12">
        <v>92</v>
      </c>
      <c r="AM12">
        <v>98</v>
      </c>
      <c r="AN12">
        <v>90</v>
      </c>
      <c r="AO12">
        <v>90</v>
      </c>
      <c r="AP12">
        <v>127</v>
      </c>
      <c r="AQ12">
        <v>105</v>
      </c>
      <c r="AR12">
        <v>93</v>
      </c>
      <c r="AS12">
        <v>404</v>
      </c>
      <c r="AT12">
        <v>100</v>
      </c>
    </row>
    <row r="13" spans="1:46" ht="12.75">
      <c r="A13" s="2" t="s">
        <v>17</v>
      </c>
      <c r="B13">
        <v>111.4</v>
      </c>
      <c r="C13">
        <v>121.3</v>
      </c>
      <c r="D13" s="4">
        <v>129</v>
      </c>
      <c r="E13">
        <v>135</v>
      </c>
      <c r="F13">
        <v>138</v>
      </c>
      <c r="G13">
        <v>144</v>
      </c>
      <c r="H13">
        <v>148</v>
      </c>
      <c r="I13">
        <v>155</v>
      </c>
      <c r="J13" s="4">
        <v>107</v>
      </c>
      <c r="K13">
        <v>110</v>
      </c>
      <c r="L13">
        <v>115</v>
      </c>
      <c r="M13">
        <v>130</v>
      </c>
      <c r="N13">
        <v>132</v>
      </c>
      <c r="O13">
        <v>146</v>
      </c>
      <c r="P13">
        <v>194</v>
      </c>
      <c r="Q13">
        <v>207</v>
      </c>
      <c r="R13">
        <v>219</v>
      </c>
      <c r="S13">
        <v>232</v>
      </c>
      <c r="T13">
        <v>242</v>
      </c>
      <c r="U13">
        <v>277</v>
      </c>
      <c r="V13">
        <v>287</v>
      </c>
      <c r="W13">
        <v>316</v>
      </c>
      <c r="X13" s="4">
        <v>319</v>
      </c>
      <c r="Y13">
        <v>318</v>
      </c>
      <c r="Z13">
        <v>466</v>
      </c>
      <c r="AA13">
        <v>150</v>
      </c>
      <c r="AB13">
        <v>127</v>
      </c>
      <c r="AC13">
        <v>121</v>
      </c>
      <c r="AD13">
        <v>121</v>
      </c>
      <c r="AE13">
        <v>121</v>
      </c>
      <c r="AF13">
        <v>76</v>
      </c>
      <c r="AG13">
        <v>78</v>
      </c>
      <c r="AH13">
        <v>76</v>
      </c>
      <c r="AI13">
        <v>75</v>
      </c>
      <c r="AJ13">
        <v>72</v>
      </c>
      <c r="AK13">
        <v>70</v>
      </c>
      <c r="AL13">
        <v>93</v>
      </c>
      <c r="AM13">
        <v>95</v>
      </c>
      <c r="AN13">
        <v>88</v>
      </c>
      <c r="AO13">
        <v>92</v>
      </c>
      <c r="AP13">
        <v>130</v>
      </c>
      <c r="AQ13">
        <v>103</v>
      </c>
      <c r="AR13">
        <v>99</v>
      </c>
      <c r="AS13">
        <v>102</v>
      </c>
      <c r="AT13">
        <v>100</v>
      </c>
    </row>
    <row r="14" spans="1:46" ht="12.75">
      <c r="A14" s="2" t="s">
        <v>18</v>
      </c>
      <c r="B14">
        <v>111.7</v>
      </c>
      <c r="C14">
        <v>125.7</v>
      </c>
      <c r="D14" s="4">
        <v>129</v>
      </c>
      <c r="E14">
        <v>136</v>
      </c>
      <c r="F14">
        <v>139</v>
      </c>
      <c r="G14">
        <v>144</v>
      </c>
      <c r="H14">
        <v>148</v>
      </c>
      <c r="I14">
        <v>154</v>
      </c>
      <c r="J14" s="4">
        <v>108</v>
      </c>
      <c r="K14">
        <v>110</v>
      </c>
      <c r="L14">
        <v>117</v>
      </c>
      <c r="M14">
        <v>131</v>
      </c>
      <c r="N14">
        <v>132</v>
      </c>
      <c r="O14">
        <v>145</v>
      </c>
      <c r="P14">
        <v>196</v>
      </c>
      <c r="Q14">
        <v>207</v>
      </c>
      <c r="R14">
        <v>219</v>
      </c>
      <c r="S14">
        <v>233</v>
      </c>
      <c r="T14">
        <v>242</v>
      </c>
      <c r="U14">
        <v>278</v>
      </c>
      <c r="V14">
        <v>289</v>
      </c>
      <c r="W14">
        <v>319</v>
      </c>
      <c r="X14" s="4">
        <v>318</v>
      </c>
      <c r="Y14">
        <v>324</v>
      </c>
      <c r="Z14">
        <v>457</v>
      </c>
      <c r="AA14">
        <v>148</v>
      </c>
      <c r="AB14">
        <v>127</v>
      </c>
      <c r="AC14">
        <v>116</v>
      </c>
      <c r="AD14">
        <v>118</v>
      </c>
      <c r="AE14">
        <v>119</v>
      </c>
      <c r="AF14">
        <v>76</v>
      </c>
      <c r="AG14">
        <v>76</v>
      </c>
      <c r="AH14">
        <v>80</v>
      </c>
      <c r="AI14">
        <v>77</v>
      </c>
      <c r="AJ14">
        <v>73</v>
      </c>
      <c r="AK14">
        <v>70</v>
      </c>
      <c r="AL14">
        <v>93</v>
      </c>
      <c r="AM14">
        <v>95</v>
      </c>
      <c r="AN14">
        <v>89</v>
      </c>
      <c r="AO14">
        <v>96</v>
      </c>
      <c r="AP14">
        <v>130</v>
      </c>
      <c r="AQ14">
        <v>104</v>
      </c>
      <c r="AR14">
        <v>99</v>
      </c>
      <c r="AS14">
        <v>100</v>
      </c>
      <c r="AT14">
        <v>96</v>
      </c>
    </row>
    <row r="15" spans="1:46" ht="12.75">
      <c r="A15" s="5" t="s">
        <v>19</v>
      </c>
      <c r="B15" s="6">
        <v>112.2</v>
      </c>
      <c r="C15" s="6">
        <v>129.2</v>
      </c>
      <c r="D15" s="7">
        <v>129</v>
      </c>
      <c r="E15">
        <v>136</v>
      </c>
      <c r="F15" s="6">
        <v>139</v>
      </c>
      <c r="G15">
        <v>145</v>
      </c>
      <c r="H15" s="6">
        <v>149</v>
      </c>
      <c r="I15" s="6">
        <v>155</v>
      </c>
      <c r="J15" s="7">
        <v>108</v>
      </c>
      <c r="K15" s="6">
        <v>111</v>
      </c>
      <c r="L15" s="6">
        <v>117</v>
      </c>
      <c r="M15" s="6">
        <v>131</v>
      </c>
      <c r="N15" s="6">
        <v>132</v>
      </c>
      <c r="O15" s="6">
        <v>154</v>
      </c>
      <c r="P15" s="6">
        <v>197</v>
      </c>
      <c r="Q15" s="6">
        <v>207</v>
      </c>
      <c r="R15" s="6">
        <v>219</v>
      </c>
      <c r="S15" s="6">
        <v>233</v>
      </c>
      <c r="T15" s="6">
        <v>242</v>
      </c>
      <c r="U15" s="6">
        <v>276</v>
      </c>
      <c r="V15" s="6">
        <v>292</v>
      </c>
      <c r="W15" s="6">
        <v>317</v>
      </c>
      <c r="X15" s="7">
        <v>318</v>
      </c>
      <c r="Y15" s="6">
        <v>324</v>
      </c>
      <c r="Z15" s="6">
        <v>473</v>
      </c>
      <c r="AA15" s="6">
        <v>146</v>
      </c>
      <c r="AB15" s="6">
        <v>126</v>
      </c>
      <c r="AC15" s="6">
        <v>115</v>
      </c>
      <c r="AD15" s="6">
        <v>120</v>
      </c>
      <c r="AE15" s="6">
        <v>115</v>
      </c>
      <c r="AF15" s="6">
        <v>77</v>
      </c>
      <c r="AG15" s="6">
        <v>74</v>
      </c>
      <c r="AH15" s="6">
        <v>79</v>
      </c>
      <c r="AI15" s="6">
        <v>77</v>
      </c>
      <c r="AJ15" s="6">
        <v>74</v>
      </c>
      <c r="AK15" s="6">
        <v>71</v>
      </c>
      <c r="AL15" s="6">
        <v>94</v>
      </c>
      <c r="AM15" s="6">
        <v>96</v>
      </c>
      <c r="AN15" s="6">
        <v>88</v>
      </c>
      <c r="AO15" s="6">
        <v>98</v>
      </c>
      <c r="AP15" s="6">
        <v>125</v>
      </c>
      <c r="AQ15" s="6">
        <v>102</v>
      </c>
      <c r="AR15" s="6">
        <v>97</v>
      </c>
      <c r="AS15" s="6">
        <v>96</v>
      </c>
      <c r="AT15" s="13">
        <v>94</v>
      </c>
    </row>
    <row r="16" spans="1:46" ht="12.75">
      <c r="A16" s="2" t="s">
        <v>20</v>
      </c>
      <c r="B16" s="8">
        <f>SUM(B4:B15)/12</f>
        <v>107.91666666666669</v>
      </c>
      <c r="C16" s="8">
        <f aca="true" t="shared" si="0" ref="C16:O16">SUM(C4:C15)/12</f>
        <v>119.075</v>
      </c>
      <c r="D16" s="8">
        <f t="shared" si="0"/>
        <v>130.58333333333334</v>
      </c>
      <c r="E16" s="8">
        <f>SUM(E4:E15)/12</f>
        <v>132.83333333333334</v>
      </c>
      <c r="F16" s="8">
        <f t="shared" si="0"/>
        <v>137.83333333333334</v>
      </c>
      <c r="G16" s="8">
        <f>SUM(G4:G15)/12</f>
        <v>142.08333333333334</v>
      </c>
      <c r="H16" s="8">
        <f t="shared" si="0"/>
        <v>147.91666666666666</v>
      </c>
      <c r="I16" s="8">
        <f t="shared" si="0"/>
        <v>152.41666666666666</v>
      </c>
      <c r="J16" s="8">
        <f t="shared" si="0"/>
        <v>107.41666666666667</v>
      </c>
      <c r="K16" s="8">
        <f t="shared" si="0"/>
        <v>109.33333333333333</v>
      </c>
      <c r="L16" s="8">
        <f t="shared" si="0"/>
        <v>114.08333333333333</v>
      </c>
      <c r="M16" s="8">
        <v>126</v>
      </c>
      <c r="N16" s="8">
        <f t="shared" si="0"/>
        <v>131.5</v>
      </c>
      <c r="O16" s="8">
        <f t="shared" si="0"/>
        <v>139.91666666666666</v>
      </c>
      <c r="P16" s="8">
        <f>SUM(P4:P15)/12</f>
        <v>186.91666666666666</v>
      </c>
      <c r="Q16" s="8">
        <v>204</v>
      </c>
      <c r="R16" s="8">
        <v>215</v>
      </c>
      <c r="S16" s="8">
        <v>229</v>
      </c>
      <c r="T16" s="8">
        <v>241</v>
      </c>
      <c r="U16" s="8">
        <v>267</v>
      </c>
      <c r="V16" s="8">
        <v>286</v>
      </c>
      <c r="W16" s="8">
        <v>315</v>
      </c>
      <c r="X16" s="8">
        <f aca="true" t="shared" si="1" ref="X16:AF16">SUM(X4:X15)/12</f>
        <v>320.75</v>
      </c>
      <c r="Y16" s="8">
        <f t="shared" si="1"/>
        <v>319.5</v>
      </c>
      <c r="Z16" s="8">
        <f t="shared" si="1"/>
        <v>407.3333333333333</v>
      </c>
      <c r="AA16" s="8">
        <f t="shared" si="1"/>
        <v>158.91666666666666</v>
      </c>
      <c r="AB16" s="8">
        <f t="shared" si="1"/>
        <v>132.5</v>
      </c>
      <c r="AC16" s="8">
        <f t="shared" si="1"/>
        <v>121.5</v>
      </c>
      <c r="AD16" s="8">
        <f t="shared" si="1"/>
        <v>120.58333333333333</v>
      </c>
      <c r="AE16" s="8">
        <f t="shared" si="1"/>
        <v>122.25</v>
      </c>
      <c r="AF16" s="8">
        <f t="shared" si="1"/>
        <v>75.33333333333333</v>
      </c>
      <c r="AG16" s="2">
        <v>79</v>
      </c>
      <c r="AH16" s="2">
        <v>78</v>
      </c>
      <c r="AI16" s="2">
        <v>76</v>
      </c>
      <c r="AJ16" s="2">
        <v>74</v>
      </c>
      <c r="AK16" s="2">
        <v>71</v>
      </c>
      <c r="AL16" s="2">
        <v>93</v>
      </c>
      <c r="AM16" s="2">
        <v>97</v>
      </c>
      <c r="AN16" s="2">
        <v>93</v>
      </c>
      <c r="AO16" s="2">
        <v>86</v>
      </c>
      <c r="AP16" s="2">
        <v>117</v>
      </c>
      <c r="AQ16" s="2">
        <v>114</v>
      </c>
      <c r="AR16" s="2">
        <v>95</v>
      </c>
      <c r="AS16" s="2">
        <v>101</v>
      </c>
      <c r="AT16" s="14">
        <v>98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spans="1:6" ht="12.75">
      <c r="A22" s="2" t="s">
        <v>25</v>
      </c>
      <c r="B22" s="2"/>
      <c r="C22" s="2"/>
      <c r="D22" s="2"/>
      <c r="E22" s="2"/>
      <c r="F2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X18" sqref="AX18"/>
    </sheetView>
  </sheetViews>
  <sheetFormatPr defaultColWidth="9.140625" defaultRowHeight="12.75"/>
  <cols>
    <col min="4" max="4" width="11.28125" style="0" customWidth="1"/>
  </cols>
  <sheetData>
    <row r="1" spans="1:5" ht="15.75">
      <c r="A1" s="12" t="s">
        <v>33</v>
      </c>
      <c r="B1" s="12"/>
      <c r="C1" s="12"/>
      <c r="D1" s="12"/>
      <c r="E1" s="10"/>
    </row>
    <row r="2" spans="1:49" ht="15.75">
      <c r="A2" t="s">
        <v>26</v>
      </c>
      <c r="B2" s="9"/>
      <c r="C2" s="10"/>
      <c r="D2" s="10"/>
      <c r="E2" s="10"/>
      <c r="L2" t="s">
        <v>27</v>
      </c>
      <c r="AW2" t="s">
        <v>4</v>
      </c>
    </row>
    <row r="3" spans="1:51" ht="12.75">
      <c r="A3" s="2"/>
      <c r="B3" s="2">
        <v>1952</v>
      </c>
      <c r="C3" s="2">
        <v>1953</v>
      </c>
      <c r="D3" s="2">
        <v>1954</v>
      </c>
      <c r="E3" s="2">
        <v>1955</v>
      </c>
      <c r="F3" s="2">
        <v>1956</v>
      </c>
      <c r="G3" s="3">
        <v>1962</v>
      </c>
      <c r="H3" s="2">
        <v>1963</v>
      </c>
      <c r="I3" s="2">
        <v>1964</v>
      </c>
      <c r="J3" s="2">
        <v>1965</v>
      </c>
      <c r="K3" s="2">
        <v>1966</v>
      </c>
      <c r="L3" s="2">
        <v>1967</v>
      </c>
      <c r="M3" s="2">
        <v>1968</v>
      </c>
      <c r="N3" s="2">
        <v>1969</v>
      </c>
      <c r="O3" s="2">
        <v>1970</v>
      </c>
      <c r="P3" s="2">
        <v>1971</v>
      </c>
      <c r="Q3" s="2">
        <v>1972</v>
      </c>
      <c r="R3" s="2">
        <v>1973</v>
      </c>
      <c r="S3" s="2">
        <v>1974</v>
      </c>
      <c r="T3" s="2">
        <v>1975</v>
      </c>
      <c r="U3" s="2">
        <v>1976</v>
      </c>
      <c r="V3" s="2">
        <v>1977</v>
      </c>
      <c r="W3" s="2">
        <v>1978</v>
      </c>
      <c r="X3" s="2">
        <v>1979</v>
      </c>
      <c r="Y3" s="2">
        <v>1980</v>
      </c>
      <c r="Z3" s="2">
        <v>1981</v>
      </c>
      <c r="AA3" s="2">
        <v>1982</v>
      </c>
      <c r="AB3" s="2">
        <v>1983</v>
      </c>
      <c r="AC3" s="2">
        <v>1984</v>
      </c>
      <c r="AD3" s="2">
        <v>1985</v>
      </c>
      <c r="AE3" s="2">
        <v>1986</v>
      </c>
      <c r="AF3" s="3">
        <v>1987</v>
      </c>
      <c r="AG3" s="2">
        <v>1988</v>
      </c>
      <c r="AH3" s="2">
        <v>1989</v>
      </c>
      <c r="AI3" s="2">
        <v>1990</v>
      </c>
      <c r="AJ3" s="2">
        <v>1991</v>
      </c>
      <c r="AK3" s="2">
        <v>1992</v>
      </c>
      <c r="AL3" s="2">
        <v>1993</v>
      </c>
      <c r="AM3" s="2">
        <v>1994</v>
      </c>
      <c r="AN3" s="2">
        <v>1995</v>
      </c>
      <c r="AO3" s="2">
        <v>1996</v>
      </c>
      <c r="AP3" s="2">
        <v>1997</v>
      </c>
      <c r="AQ3" s="2">
        <v>1998</v>
      </c>
      <c r="AR3" s="2">
        <v>1999</v>
      </c>
      <c r="AS3" s="2">
        <v>2000</v>
      </c>
      <c r="AT3" s="2">
        <v>2001</v>
      </c>
      <c r="AU3" s="2">
        <v>2002</v>
      </c>
      <c r="AV3" s="2">
        <v>2003</v>
      </c>
      <c r="AW3" s="3">
        <v>2002</v>
      </c>
      <c r="AX3" s="2">
        <v>2003</v>
      </c>
      <c r="AY3" s="2">
        <v>2004</v>
      </c>
    </row>
    <row r="4" spans="1:51" ht="12.75">
      <c r="A4" s="2" t="s">
        <v>28</v>
      </c>
      <c r="B4">
        <v>167.9</v>
      </c>
      <c r="C4">
        <v>89.9</v>
      </c>
      <c r="D4">
        <v>83.4</v>
      </c>
      <c r="E4">
        <v>119.9</v>
      </c>
      <c r="F4">
        <v>138.9</v>
      </c>
      <c r="G4" s="4">
        <v>81</v>
      </c>
      <c r="H4">
        <v>76</v>
      </c>
      <c r="I4">
        <v>92</v>
      </c>
      <c r="J4">
        <v>89</v>
      </c>
      <c r="K4">
        <v>89</v>
      </c>
      <c r="L4">
        <v>77</v>
      </c>
      <c r="M4">
        <v>93</v>
      </c>
      <c r="N4">
        <v>88</v>
      </c>
      <c r="O4">
        <v>99</v>
      </c>
      <c r="P4">
        <v>107</v>
      </c>
      <c r="Q4">
        <v>68</v>
      </c>
      <c r="R4">
        <v>109</v>
      </c>
      <c r="S4">
        <v>235</v>
      </c>
      <c r="T4">
        <v>168</v>
      </c>
      <c r="U4">
        <v>129</v>
      </c>
      <c r="V4">
        <v>135</v>
      </c>
      <c r="W4">
        <v>134</v>
      </c>
      <c r="X4">
        <v>145</v>
      </c>
      <c r="Y4">
        <v>194</v>
      </c>
      <c r="Z4">
        <v>226</v>
      </c>
      <c r="AA4">
        <v>166</v>
      </c>
      <c r="AB4">
        <v>155</v>
      </c>
      <c r="AC4">
        <v>173</v>
      </c>
      <c r="AD4">
        <v>170</v>
      </c>
      <c r="AE4">
        <v>166</v>
      </c>
      <c r="AF4" s="4">
        <v>164</v>
      </c>
      <c r="AG4">
        <v>193</v>
      </c>
      <c r="AH4">
        <v>205</v>
      </c>
      <c r="AI4">
        <v>208</v>
      </c>
      <c r="AJ4">
        <v>198</v>
      </c>
      <c r="AK4">
        <v>208</v>
      </c>
      <c r="AL4">
        <v>194</v>
      </c>
      <c r="AM4">
        <v>189</v>
      </c>
      <c r="AN4">
        <v>234</v>
      </c>
      <c r="AO4">
        <v>207</v>
      </c>
      <c r="AP4">
        <v>209</v>
      </c>
      <c r="AQ4">
        <v>189</v>
      </c>
      <c r="AR4">
        <v>166</v>
      </c>
      <c r="AS4">
        <v>190</v>
      </c>
      <c r="AT4">
        <v>193</v>
      </c>
      <c r="AU4">
        <v>194</v>
      </c>
      <c r="AV4">
        <v>216</v>
      </c>
      <c r="AW4" s="4">
        <v>89</v>
      </c>
      <c r="AX4" s="13">
        <v>185</v>
      </c>
      <c r="AY4" s="13">
        <v>553</v>
      </c>
    </row>
    <row r="5" spans="1:51" ht="12.75">
      <c r="A5" s="2" t="s">
        <v>9</v>
      </c>
      <c r="B5">
        <v>155.8</v>
      </c>
      <c r="C5">
        <v>88.8</v>
      </c>
      <c r="D5">
        <v>85.6</v>
      </c>
      <c r="E5">
        <v>123.3</v>
      </c>
      <c r="F5">
        <v>134.8</v>
      </c>
      <c r="G5" s="4">
        <v>80</v>
      </c>
      <c r="H5">
        <v>80</v>
      </c>
      <c r="I5">
        <v>86</v>
      </c>
      <c r="J5">
        <v>90</v>
      </c>
      <c r="K5">
        <v>90</v>
      </c>
      <c r="L5">
        <v>78</v>
      </c>
      <c r="M5">
        <v>92</v>
      </c>
      <c r="N5">
        <v>88</v>
      </c>
      <c r="O5">
        <v>112</v>
      </c>
      <c r="P5">
        <v>96</v>
      </c>
      <c r="Q5">
        <v>69</v>
      </c>
      <c r="R5">
        <v>115</v>
      </c>
      <c r="S5">
        <v>218</v>
      </c>
      <c r="T5">
        <v>155</v>
      </c>
      <c r="U5">
        <v>118</v>
      </c>
      <c r="V5">
        <v>136</v>
      </c>
      <c r="W5">
        <v>133</v>
      </c>
      <c r="X5">
        <v>146</v>
      </c>
      <c r="Y5">
        <v>210</v>
      </c>
      <c r="Z5">
        <v>220</v>
      </c>
      <c r="AA5">
        <v>166</v>
      </c>
      <c r="AB5">
        <v>163</v>
      </c>
      <c r="AC5">
        <v>173</v>
      </c>
      <c r="AD5">
        <v>172</v>
      </c>
      <c r="AE5">
        <v>152</v>
      </c>
      <c r="AF5" s="4">
        <v>166</v>
      </c>
      <c r="AG5">
        <v>204</v>
      </c>
      <c r="AH5">
        <v>202</v>
      </c>
      <c r="AI5">
        <v>203</v>
      </c>
      <c r="AJ5">
        <v>199</v>
      </c>
      <c r="AK5">
        <v>202</v>
      </c>
      <c r="AL5">
        <v>192</v>
      </c>
      <c r="AM5">
        <v>185</v>
      </c>
      <c r="AN5">
        <v>227</v>
      </c>
      <c r="AO5">
        <v>202</v>
      </c>
      <c r="AP5">
        <v>197</v>
      </c>
      <c r="AQ5">
        <v>186</v>
      </c>
      <c r="AR5">
        <v>170</v>
      </c>
      <c r="AS5">
        <v>191</v>
      </c>
      <c r="AT5">
        <v>198</v>
      </c>
      <c r="AU5">
        <v>199</v>
      </c>
      <c r="AV5">
        <v>216</v>
      </c>
      <c r="AW5" s="4">
        <v>73</v>
      </c>
      <c r="AX5" s="13">
        <v>156</v>
      </c>
      <c r="AY5" s="13">
        <v>613</v>
      </c>
    </row>
    <row r="6" spans="1:51" ht="12.75">
      <c r="A6" s="2" t="s">
        <v>10</v>
      </c>
      <c r="B6">
        <v>138.2</v>
      </c>
      <c r="C6">
        <v>90.9</v>
      </c>
      <c r="D6">
        <v>88.3</v>
      </c>
      <c r="E6">
        <v>116.9</v>
      </c>
      <c r="F6">
        <v>138.9</v>
      </c>
      <c r="G6" s="4">
        <v>81</v>
      </c>
      <c r="H6">
        <v>80</v>
      </c>
      <c r="I6">
        <v>82</v>
      </c>
      <c r="J6">
        <v>89</v>
      </c>
      <c r="K6">
        <v>90</v>
      </c>
      <c r="L6">
        <v>83</v>
      </c>
      <c r="M6">
        <v>94</v>
      </c>
      <c r="N6">
        <v>85</v>
      </c>
      <c r="O6">
        <v>120</v>
      </c>
      <c r="P6">
        <v>87</v>
      </c>
      <c r="Q6">
        <v>66</v>
      </c>
      <c r="R6">
        <v>121</v>
      </c>
      <c r="S6">
        <v>245</v>
      </c>
      <c r="T6">
        <v>155</v>
      </c>
      <c r="U6">
        <v>121</v>
      </c>
      <c r="V6">
        <v>135</v>
      </c>
      <c r="W6">
        <v>134</v>
      </c>
      <c r="X6">
        <v>158</v>
      </c>
      <c r="Y6">
        <v>209</v>
      </c>
      <c r="Z6">
        <v>215</v>
      </c>
      <c r="AA6">
        <v>169</v>
      </c>
      <c r="AB6">
        <v>167</v>
      </c>
      <c r="AC6">
        <v>173</v>
      </c>
      <c r="AD6">
        <v>171</v>
      </c>
      <c r="AE6">
        <v>157</v>
      </c>
      <c r="AF6" s="4">
        <v>167</v>
      </c>
      <c r="AG6">
        <v>207</v>
      </c>
      <c r="AH6">
        <v>212</v>
      </c>
      <c r="AI6">
        <v>176</v>
      </c>
      <c r="AJ6">
        <v>207</v>
      </c>
      <c r="AK6">
        <v>195</v>
      </c>
      <c r="AL6">
        <v>191</v>
      </c>
      <c r="AM6">
        <v>185</v>
      </c>
      <c r="AN6">
        <v>229</v>
      </c>
      <c r="AO6">
        <v>192</v>
      </c>
      <c r="AP6">
        <v>199</v>
      </c>
      <c r="AQ6">
        <v>171</v>
      </c>
      <c r="AR6">
        <v>169</v>
      </c>
      <c r="AS6">
        <v>190</v>
      </c>
      <c r="AT6">
        <v>195</v>
      </c>
      <c r="AU6">
        <v>199</v>
      </c>
      <c r="AV6">
        <v>216</v>
      </c>
      <c r="AW6" s="4">
        <v>102</v>
      </c>
      <c r="AX6" s="13">
        <v>151</v>
      </c>
      <c r="AY6" s="13">
        <v>451</v>
      </c>
    </row>
    <row r="7" spans="1:51" ht="12.75">
      <c r="A7" s="2" t="s">
        <v>11</v>
      </c>
      <c r="B7">
        <v>128.1</v>
      </c>
      <c r="C7">
        <v>93.5</v>
      </c>
      <c r="D7">
        <v>87.8</v>
      </c>
      <c r="E7">
        <v>115.1</v>
      </c>
      <c r="F7">
        <v>146</v>
      </c>
      <c r="G7" s="4">
        <v>82</v>
      </c>
      <c r="H7">
        <v>81</v>
      </c>
      <c r="I7">
        <v>83</v>
      </c>
      <c r="J7">
        <v>88</v>
      </c>
      <c r="K7">
        <v>90</v>
      </c>
      <c r="L7">
        <v>85</v>
      </c>
      <c r="M7">
        <v>90</v>
      </c>
      <c r="N7">
        <v>81</v>
      </c>
      <c r="O7">
        <v>121</v>
      </c>
      <c r="P7">
        <v>87</v>
      </c>
      <c r="Q7">
        <v>66</v>
      </c>
      <c r="R7">
        <v>137</v>
      </c>
      <c r="S7">
        <v>233</v>
      </c>
      <c r="T7">
        <v>151</v>
      </c>
      <c r="U7">
        <v>129</v>
      </c>
      <c r="V7">
        <v>132</v>
      </c>
      <c r="W7">
        <v>135</v>
      </c>
      <c r="X7">
        <v>156</v>
      </c>
      <c r="Y7">
        <v>217</v>
      </c>
      <c r="Z7">
        <v>204</v>
      </c>
      <c r="AA7">
        <v>177</v>
      </c>
      <c r="AB7">
        <v>169</v>
      </c>
      <c r="AC7">
        <v>182</v>
      </c>
      <c r="AD7">
        <v>177</v>
      </c>
      <c r="AE7">
        <v>158</v>
      </c>
      <c r="AF7" s="4">
        <v>175</v>
      </c>
      <c r="AG7">
        <v>203</v>
      </c>
      <c r="AH7">
        <v>203</v>
      </c>
      <c r="AI7">
        <v>203</v>
      </c>
      <c r="AJ7">
        <v>205</v>
      </c>
      <c r="AK7">
        <v>192</v>
      </c>
      <c r="AL7">
        <v>194</v>
      </c>
      <c r="AM7">
        <v>198</v>
      </c>
      <c r="AN7">
        <v>243</v>
      </c>
      <c r="AO7">
        <v>192</v>
      </c>
      <c r="AP7">
        <v>197</v>
      </c>
      <c r="AQ7">
        <v>173</v>
      </c>
      <c r="AR7">
        <v>172</v>
      </c>
      <c r="AS7">
        <v>191</v>
      </c>
      <c r="AT7">
        <v>200</v>
      </c>
      <c r="AU7">
        <v>194</v>
      </c>
      <c r="AV7">
        <v>226</v>
      </c>
      <c r="AW7" s="4">
        <v>104</v>
      </c>
      <c r="AX7" s="13">
        <v>203</v>
      </c>
      <c r="AY7" s="13">
        <v>558</v>
      </c>
    </row>
    <row r="8" spans="1:51" ht="12.75">
      <c r="A8" s="2" t="s">
        <v>12</v>
      </c>
      <c r="B8">
        <v>124.9</v>
      </c>
      <c r="C8">
        <v>93.4</v>
      </c>
      <c r="D8">
        <v>88.6</v>
      </c>
      <c r="E8">
        <v>124.9</v>
      </c>
      <c r="F8">
        <v>146.2</v>
      </c>
      <c r="G8" s="4">
        <v>81</v>
      </c>
      <c r="H8">
        <v>83</v>
      </c>
      <c r="I8">
        <v>85</v>
      </c>
      <c r="J8">
        <v>89</v>
      </c>
      <c r="K8">
        <v>87</v>
      </c>
      <c r="L8">
        <v>83</v>
      </c>
      <c r="M8">
        <v>93</v>
      </c>
      <c r="N8">
        <v>80</v>
      </c>
      <c r="O8">
        <v>124</v>
      </c>
      <c r="P8">
        <v>83</v>
      </c>
      <c r="Q8">
        <v>67</v>
      </c>
      <c r="R8">
        <v>145</v>
      </c>
      <c r="S8">
        <v>235</v>
      </c>
      <c r="T8">
        <v>137</v>
      </c>
      <c r="U8">
        <v>134</v>
      </c>
      <c r="V8">
        <v>129</v>
      </c>
      <c r="W8">
        <v>148</v>
      </c>
      <c r="X8">
        <v>168</v>
      </c>
      <c r="Y8">
        <v>221</v>
      </c>
      <c r="Z8">
        <v>200</v>
      </c>
      <c r="AA8">
        <v>173</v>
      </c>
      <c r="AB8">
        <v>178</v>
      </c>
      <c r="AC8">
        <v>178</v>
      </c>
      <c r="AD8">
        <v>172</v>
      </c>
      <c r="AE8">
        <v>158</v>
      </c>
      <c r="AF8" s="4">
        <v>172</v>
      </c>
      <c r="AG8">
        <v>189</v>
      </c>
      <c r="AH8">
        <v>222</v>
      </c>
      <c r="AI8">
        <v>198</v>
      </c>
      <c r="AJ8">
        <v>205</v>
      </c>
      <c r="AK8">
        <v>191</v>
      </c>
      <c r="AL8">
        <v>195</v>
      </c>
      <c r="AM8">
        <v>191</v>
      </c>
      <c r="AN8">
        <v>245</v>
      </c>
      <c r="AO8">
        <v>196</v>
      </c>
      <c r="AP8">
        <v>190</v>
      </c>
      <c r="AQ8">
        <v>173</v>
      </c>
      <c r="AR8">
        <v>173</v>
      </c>
      <c r="AS8">
        <v>193</v>
      </c>
      <c r="AT8">
        <v>206</v>
      </c>
      <c r="AU8">
        <v>207</v>
      </c>
      <c r="AV8">
        <v>235</v>
      </c>
      <c r="AW8" s="4">
        <v>93</v>
      </c>
      <c r="AX8" s="13">
        <v>230</v>
      </c>
      <c r="AY8" s="13">
        <v>533</v>
      </c>
    </row>
    <row r="9" spans="1:51" ht="12.75">
      <c r="A9" s="2" t="s">
        <v>13</v>
      </c>
      <c r="B9">
        <v>108.4</v>
      </c>
      <c r="C9">
        <v>89.1</v>
      </c>
      <c r="D9">
        <v>87.2</v>
      </c>
      <c r="E9">
        <v>130.7</v>
      </c>
      <c r="F9">
        <v>151.9</v>
      </c>
      <c r="G9" s="4">
        <v>77</v>
      </c>
      <c r="H9">
        <v>81</v>
      </c>
      <c r="I9">
        <v>85</v>
      </c>
      <c r="J9">
        <v>89</v>
      </c>
      <c r="K9">
        <v>85</v>
      </c>
      <c r="L9">
        <v>92</v>
      </c>
      <c r="M9">
        <v>93</v>
      </c>
      <c r="N9">
        <v>84</v>
      </c>
      <c r="O9">
        <v>122</v>
      </c>
      <c r="P9">
        <v>74</v>
      </c>
      <c r="Q9">
        <v>68</v>
      </c>
      <c r="R9">
        <v>149</v>
      </c>
      <c r="S9">
        <v>226</v>
      </c>
      <c r="T9">
        <v>139</v>
      </c>
      <c r="U9">
        <v>136</v>
      </c>
      <c r="V9">
        <v>131</v>
      </c>
      <c r="W9">
        <v>138</v>
      </c>
      <c r="X9">
        <v>179</v>
      </c>
      <c r="Y9">
        <v>226</v>
      </c>
      <c r="Z9">
        <v>202</v>
      </c>
      <c r="AA9">
        <v>159</v>
      </c>
      <c r="AB9">
        <v>177</v>
      </c>
      <c r="AC9">
        <v>168</v>
      </c>
      <c r="AD9">
        <v>166</v>
      </c>
      <c r="AE9">
        <v>153</v>
      </c>
      <c r="AF9" s="4">
        <v>166</v>
      </c>
      <c r="AG9">
        <v>194</v>
      </c>
      <c r="AH9">
        <v>202</v>
      </c>
      <c r="AI9">
        <v>191</v>
      </c>
      <c r="AJ9">
        <v>205</v>
      </c>
      <c r="AK9">
        <v>195</v>
      </c>
      <c r="AL9">
        <v>209</v>
      </c>
      <c r="AM9">
        <v>196</v>
      </c>
      <c r="AN9">
        <v>239</v>
      </c>
      <c r="AO9">
        <v>195</v>
      </c>
      <c r="AP9">
        <v>184</v>
      </c>
      <c r="AQ9">
        <v>177</v>
      </c>
      <c r="AR9">
        <v>176</v>
      </c>
      <c r="AS9">
        <v>202</v>
      </c>
      <c r="AT9">
        <v>205</v>
      </c>
      <c r="AU9">
        <v>202</v>
      </c>
      <c r="AV9">
        <v>230</v>
      </c>
      <c r="AW9" s="4">
        <v>95</v>
      </c>
      <c r="AX9" s="13">
        <v>304</v>
      </c>
      <c r="AY9" s="13">
        <v>401</v>
      </c>
    </row>
    <row r="10" spans="1:51" ht="12.75">
      <c r="A10" s="2" t="s">
        <v>14</v>
      </c>
      <c r="B10">
        <v>89.3</v>
      </c>
      <c r="C10">
        <v>87.3</v>
      </c>
      <c r="D10">
        <v>85.4</v>
      </c>
      <c r="E10">
        <v>131.9</v>
      </c>
      <c r="F10">
        <v>152</v>
      </c>
      <c r="G10" s="4">
        <v>75</v>
      </c>
      <c r="H10">
        <v>80</v>
      </c>
      <c r="I10">
        <v>84</v>
      </c>
      <c r="J10">
        <v>90</v>
      </c>
      <c r="K10">
        <v>84</v>
      </c>
      <c r="L10">
        <v>104</v>
      </c>
      <c r="M10">
        <v>93</v>
      </c>
      <c r="N10">
        <v>82</v>
      </c>
      <c r="O10">
        <v>120</v>
      </c>
      <c r="P10">
        <v>72</v>
      </c>
      <c r="Q10">
        <v>70</v>
      </c>
      <c r="R10">
        <v>144</v>
      </c>
      <c r="S10">
        <v>205</v>
      </c>
      <c r="T10">
        <v>134</v>
      </c>
      <c r="U10">
        <v>138</v>
      </c>
      <c r="V10">
        <v>132</v>
      </c>
      <c r="W10">
        <v>137</v>
      </c>
      <c r="X10">
        <v>196</v>
      </c>
      <c r="Y10">
        <v>203</v>
      </c>
      <c r="Z10">
        <v>201</v>
      </c>
      <c r="AA10">
        <v>147</v>
      </c>
      <c r="AB10">
        <v>180</v>
      </c>
      <c r="AC10">
        <v>166</v>
      </c>
      <c r="AD10">
        <v>161</v>
      </c>
      <c r="AE10">
        <v>151</v>
      </c>
      <c r="AF10" s="4">
        <v>169</v>
      </c>
      <c r="AG10">
        <v>184</v>
      </c>
      <c r="AH10">
        <v>189</v>
      </c>
      <c r="AI10">
        <v>190</v>
      </c>
      <c r="AJ10">
        <v>206</v>
      </c>
      <c r="AK10">
        <v>190</v>
      </c>
      <c r="AL10">
        <v>206</v>
      </c>
      <c r="AM10">
        <v>198</v>
      </c>
      <c r="AN10">
        <v>230</v>
      </c>
      <c r="AO10">
        <v>186</v>
      </c>
      <c r="AP10">
        <v>183</v>
      </c>
      <c r="AQ10">
        <v>167</v>
      </c>
      <c r="AR10">
        <v>179</v>
      </c>
      <c r="AS10">
        <v>202</v>
      </c>
      <c r="AT10">
        <v>205</v>
      </c>
      <c r="AU10">
        <v>201</v>
      </c>
      <c r="AV10">
        <v>230</v>
      </c>
      <c r="AW10" s="4">
        <v>99</v>
      </c>
      <c r="AX10" s="13">
        <v>273</v>
      </c>
      <c r="AY10" s="13">
        <v>478</v>
      </c>
    </row>
    <row r="11" spans="1:51" ht="12.75">
      <c r="A11" s="2" t="s">
        <v>15</v>
      </c>
      <c r="B11">
        <v>83.7</v>
      </c>
      <c r="C11">
        <v>83.3</v>
      </c>
      <c r="D11">
        <v>87.1</v>
      </c>
      <c r="E11">
        <v>130.2</v>
      </c>
      <c r="F11">
        <v>154.8</v>
      </c>
      <c r="G11" s="4">
        <v>75</v>
      </c>
      <c r="H11">
        <v>84</v>
      </c>
      <c r="I11">
        <v>84</v>
      </c>
      <c r="J11">
        <v>90</v>
      </c>
      <c r="K11">
        <v>84</v>
      </c>
      <c r="L11">
        <v>102</v>
      </c>
      <c r="M11">
        <v>94</v>
      </c>
      <c r="N11">
        <v>81</v>
      </c>
      <c r="O11">
        <v>127</v>
      </c>
      <c r="P11">
        <v>73</v>
      </c>
      <c r="Q11">
        <v>69</v>
      </c>
      <c r="R11">
        <v>155</v>
      </c>
      <c r="S11">
        <v>203</v>
      </c>
      <c r="T11">
        <v>127</v>
      </c>
      <c r="U11">
        <v>138</v>
      </c>
      <c r="V11">
        <v>129</v>
      </c>
      <c r="W11">
        <v>140</v>
      </c>
      <c r="X11">
        <v>190</v>
      </c>
      <c r="Y11">
        <v>207</v>
      </c>
      <c r="Z11">
        <v>177</v>
      </c>
      <c r="AA11">
        <v>145</v>
      </c>
      <c r="AB11">
        <v>173</v>
      </c>
      <c r="AC11">
        <v>168</v>
      </c>
      <c r="AD11">
        <v>161</v>
      </c>
      <c r="AE11">
        <v>148</v>
      </c>
      <c r="AF11" s="4">
        <v>177</v>
      </c>
      <c r="AG11">
        <v>187</v>
      </c>
      <c r="AH11">
        <v>204</v>
      </c>
      <c r="AI11">
        <v>197</v>
      </c>
      <c r="AJ11">
        <v>206</v>
      </c>
      <c r="AK11">
        <v>191</v>
      </c>
      <c r="AL11">
        <v>194</v>
      </c>
      <c r="AM11">
        <v>202</v>
      </c>
      <c r="AN11">
        <v>218</v>
      </c>
      <c r="AO11">
        <v>189</v>
      </c>
      <c r="AP11">
        <v>196</v>
      </c>
      <c r="AQ11">
        <v>165</v>
      </c>
      <c r="AR11">
        <v>178</v>
      </c>
      <c r="AS11">
        <v>203</v>
      </c>
      <c r="AT11">
        <v>192</v>
      </c>
      <c r="AU11">
        <v>201</v>
      </c>
      <c r="AV11">
        <v>229</v>
      </c>
      <c r="AW11" s="4">
        <v>113</v>
      </c>
      <c r="AX11" s="13">
        <v>276</v>
      </c>
      <c r="AY11" s="13">
        <v>562</v>
      </c>
    </row>
    <row r="12" spans="1:51" ht="12.75">
      <c r="A12" s="2" t="s">
        <v>16</v>
      </c>
      <c r="B12">
        <v>87.2</v>
      </c>
      <c r="C12">
        <v>82.5</v>
      </c>
      <c r="D12">
        <v>94</v>
      </c>
      <c r="E12">
        <v>134</v>
      </c>
      <c r="F12">
        <v>158.7</v>
      </c>
      <c r="G12" s="4">
        <v>74</v>
      </c>
      <c r="H12">
        <v>88</v>
      </c>
      <c r="I12">
        <v>84</v>
      </c>
      <c r="J12">
        <v>91</v>
      </c>
      <c r="K12">
        <v>84</v>
      </c>
      <c r="L12">
        <v>105</v>
      </c>
      <c r="M12">
        <v>92</v>
      </c>
      <c r="N12">
        <v>84</v>
      </c>
      <c r="O12">
        <v>128</v>
      </c>
      <c r="P12">
        <v>75</v>
      </c>
      <c r="Q12">
        <v>77</v>
      </c>
      <c r="R12">
        <v>183</v>
      </c>
      <c r="S12">
        <v>205</v>
      </c>
      <c r="T12">
        <v>130</v>
      </c>
      <c r="U12">
        <v>141</v>
      </c>
      <c r="V12">
        <v>131</v>
      </c>
      <c r="W12">
        <v>141</v>
      </c>
      <c r="X12">
        <v>201</v>
      </c>
      <c r="Y12">
        <v>201</v>
      </c>
      <c r="Z12">
        <v>179</v>
      </c>
      <c r="AA12">
        <v>150</v>
      </c>
      <c r="AB12">
        <v>167</v>
      </c>
      <c r="AC12">
        <v>167</v>
      </c>
      <c r="AD12">
        <v>158</v>
      </c>
      <c r="AE12">
        <v>163</v>
      </c>
      <c r="AF12" s="4">
        <v>178</v>
      </c>
      <c r="AG12">
        <v>185</v>
      </c>
      <c r="AH12">
        <v>193</v>
      </c>
      <c r="AI12">
        <v>195</v>
      </c>
      <c r="AJ12">
        <v>205</v>
      </c>
      <c r="AK12">
        <v>191</v>
      </c>
      <c r="AL12">
        <v>196</v>
      </c>
      <c r="AM12">
        <v>208</v>
      </c>
      <c r="AN12">
        <v>220</v>
      </c>
      <c r="AO12">
        <v>186</v>
      </c>
      <c r="AP12">
        <v>190</v>
      </c>
      <c r="AQ12">
        <v>164</v>
      </c>
      <c r="AR12">
        <v>185</v>
      </c>
      <c r="AS12">
        <v>206</v>
      </c>
      <c r="AT12">
        <v>193</v>
      </c>
      <c r="AU12">
        <v>204</v>
      </c>
      <c r="AV12">
        <v>235</v>
      </c>
      <c r="AW12" s="4">
        <v>125</v>
      </c>
      <c r="AX12" s="13">
        <v>294</v>
      </c>
      <c r="AY12" s="13">
        <v>514</v>
      </c>
    </row>
    <row r="13" spans="1:51" ht="12.75">
      <c r="A13" s="2" t="s">
        <v>17</v>
      </c>
      <c r="B13">
        <v>90.3</v>
      </c>
      <c r="C13">
        <v>85.1</v>
      </c>
      <c r="D13">
        <v>102.8</v>
      </c>
      <c r="E13">
        <v>149.3</v>
      </c>
      <c r="F13">
        <v>146.2</v>
      </c>
      <c r="G13" s="4">
        <v>75</v>
      </c>
      <c r="H13">
        <v>98</v>
      </c>
      <c r="I13">
        <v>87</v>
      </c>
      <c r="J13">
        <v>90</v>
      </c>
      <c r="K13">
        <v>85</v>
      </c>
      <c r="L13">
        <v>108</v>
      </c>
      <c r="M13">
        <v>90</v>
      </c>
      <c r="N13">
        <v>89</v>
      </c>
      <c r="O13">
        <v>129</v>
      </c>
      <c r="P13">
        <v>74</v>
      </c>
      <c r="Q13">
        <v>90</v>
      </c>
      <c r="R13">
        <v>215</v>
      </c>
      <c r="S13">
        <v>209</v>
      </c>
      <c r="T13">
        <v>136</v>
      </c>
      <c r="U13">
        <v>143</v>
      </c>
      <c r="V13">
        <v>134</v>
      </c>
      <c r="W13">
        <v>142</v>
      </c>
      <c r="X13">
        <v>203</v>
      </c>
      <c r="Y13">
        <v>204</v>
      </c>
      <c r="Z13">
        <v>177</v>
      </c>
      <c r="AA13">
        <v>152</v>
      </c>
      <c r="AB13">
        <v>167</v>
      </c>
      <c r="AC13">
        <v>171</v>
      </c>
      <c r="AD13">
        <v>166</v>
      </c>
      <c r="AE13">
        <v>161</v>
      </c>
      <c r="AF13" s="4">
        <v>182</v>
      </c>
      <c r="AG13">
        <v>196</v>
      </c>
      <c r="AH13">
        <v>198</v>
      </c>
      <c r="AI13">
        <v>197</v>
      </c>
      <c r="AJ13">
        <v>206</v>
      </c>
      <c r="AK13">
        <v>191</v>
      </c>
      <c r="AL13">
        <v>188</v>
      </c>
      <c r="AM13">
        <v>212</v>
      </c>
      <c r="AN13">
        <v>221</v>
      </c>
      <c r="AO13">
        <v>176</v>
      </c>
      <c r="AP13">
        <v>191</v>
      </c>
      <c r="AQ13">
        <v>165</v>
      </c>
      <c r="AR13">
        <v>185</v>
      </c>
      <c r="AS13">
        <v>207</v>
      </c>
      <c r="AT13">
        <v>195</v>
      </c>
      <c r="AU13">
        <v>204</v>
      </c>
      <c r="AV13">
        <v>244</v>
      </c>
      <c r="AW13" s="4">
        <v>114</v>
      </c>
      <c r="AX13" s="13">
        <v>337</v>
      </c>
      <c r="AY13" s="13">
        <v>503</v>
      </c>
    </row>
    <row r="14" spans="1:51" ht="12.75">
      <c r="A14" s="2" t="s">
        <v>18</v>
      </c>
      <c r="B14">
        <v>90.3</v>
      </c>
      <c r="C14">
        <v>85.1</v>
      </c>
      <c r="D14">
        <v>111.7</v>
      </c>
      <c r="E14">
        <v>139.7</v>
      </c>
      <c r="F14">
        <v>173.1</v>
      </c>
      <c r="G14" s="4">
        <v>75</v>
      </c>
      <c r="H14">
        <v>98</v>
      </c>
      <c r="I14">
        <v>89</v>
      </c>
      <c r="J14">
        <v>90</v>
      </c>
      <c r="K14">
        <v>84</v>
      </c>
      <c r="L14">
        <v>110</v>
      </c>
      <c r="M14">
        <v>92</v>
      </c>
      <c r="N14">
        <v>88</v>
      </c>
      <c r="O14">
        <v>120</v>
      </c>
      <c r="P14">
        <v>75</v>
      </c>
      <c r="Q14">
        <v>90</v>
      </c>
      <c r="R14">
        <v>222</v>
      </c>
      <c r="S14">
        <v>206</v>
      </c>
      <c r="T14">
        <v>138</v>
      </c>
      <c r="U14">
        <v>143</v>
      </c>
      <c r="V14">
        <v>136</v>
      </c>
      <c r="W14">
        <v>149</v>
      </c>
      <c r="X14">
        <v>206</v>
      </c>
      <c r="Y14">
        <v>227</v>
      </c>
      <c r="Z14">
        <v>178</v>
      </c>
      <c r="AA14">
        <v>153</v>
      </c>
      <c r="AB14">
        <v>176</v>
      </c>
      <c r="AC14">
        <v>178</v>
      </c>
      <c r="AD14">
        <v>165</v>
      </c>
      <c r="AE14">
        <v>164</v>
      </c>
      <c r="AF14" s="4">
        <v>189</v>
      </c>
      <c r="AG14">
        <v>199</v>
      </c>
      <c r="AH14">
        <v>208</v>
      </c>
      <c r="AI14">
        <v>199</v>
      </c>
      <c r="AJ14">
        <v>208</v>
      </c>
      <c r="AK14">
        <v>193</v>
      </c>
      <c r="AL14">
        <v>196</v>
      </c>
      <c r="AM14">
        <v>212</v>
      </c>
      <c r="AN14">
        <v>198</v>
      </c>
      <c r="AO14">
        <v>188</v>
      </c>
      <c r="AP14">
        <v>189</v>
      </c>
      <c r="AQ14">
        <v>170</v>
      </c>
      <c r="AR14">
        <v>195</v>
      </c>
      <c r="AS14">
        <v>206</v>
      </c>
      <c r="AT14">
        <v>194</v>
      </c>
      <c r="AU14">
        <v>215</v>
      </c>
      <c r="AV14">
        <v>244</v>
      </c>
      <c r="AW14" s="4">
        <v>140</v>
      </c>
      <c r="AX14" s="13">
        <v>309</v>
      </c>
      <c r="AY14" s="13">
        <v>544</v>
      </c>
    </row>
    <row r="15" spans="1:51" ht="12.75">
      <c r="A15" s="5" t="s">
        <v>19</v>
      </c>
      <c r="B15" s="6">
        <v>89.5</v>
      </c>
      <c r="C15" s="6">
        <v>84.4</v>
      </c>
      <c r="D15" s="6">
        <v>120.1</v>
      </c>
      <c r="E15" s="6">
        <v>141.6</v>
      </c>
      <c r="F15" s="6">
        <v>181.2</v>
      </c>
      <c r="G15" s="7">
        <v>76</v>
      </c>
      <c r="H15" s="6">
        <v>93</v>
      </c>
      <c r="I15" s="6">
        <v>87</v>
      </c>
      <c r="J15" s="6">
        <v>90</v>
      </c>
      <c r="K15" s="6">
        <v>85</v>
      </c>
      <c r="L15" s="6">
        <v>104</v>
      </c>
      <c r="M15" s="6">
        <v>92</v>
      </c>
      <c r="N15" s="6">
        <v>91</v>
      </c>
      <c r="O15" s="6">
        <v>111</v>
      </c>
      <c r="P15" s="6">
        <v>70</v>
      </c>
      <c r="Q15" s="6">
        <v>94</v>
      </c>
      <c r="R15" s="6">
        <v>241</v>
      </c>
      <c r="S15" s="6">
        <v>194</v>
      </c>
      <c r="T15" s="6">
        <v>136</v>
      </c>
      <c r="U15" s="6">
        <v>140</v>
      </c>
      <c r="V15" s="6">
        <v>134</v>
      </c>
      <c r="W15" s="6">
        <v>150</v>
      </c>
      <c r="X15" s="6">
        <v>203</v>
      </c>
      <c r="Y15" s="6">
        <v>241</v>
      </c>
      <c r="Z15" s="6">
        <v>169</v>
      </c>
      <c r="AA15" s="6">
        <v>152</v>
      </c>
      <c r="AB15" s="6">
        <v>174</v>
      </c>
      <c r="AC15" s="6">
        <v>175</v>
      </c>
      <c r="AD15" s="6">
        <v>164</v>
      </c>
      <c r="AE15" s="6">
        <v>161</v>
      </c>
      <c r="AF15" s="7">
        <v>184</v>
      </c>
      <c r="AG15" s="6">
        <v>198</v>
      </c>
      <c r="AH15" s="6">
        <v>204</v>
      </c>
      <c r="AI15" s="6">
        <v>215</v>
      </c>
      <c r="AJ15" s="6">
        <v>208</v>
      </c>
      <c r="AK15" s="6">
        <v>196</v>
      </c>
      <c r="AL15" s="6">
        <v>200</v>
      </c>
      <c r="AM15" s="6">
        <v>234</v>
      </c>
      <c r="AN15" s="6">
        <v>198</v>
      </c>
      <c r="AO15" s="6">
        <v>211</v>
      </c>
      <c r="AP15" s="6">
        <v>186</v>
      </c>
      <c r="AQ15" s="13">
        <v>168</v>
      </c>
      <c r="AR15" s="13">
        <v>192</v>
      </c>
      <c r="AS15" s="13">
        <v>208</v>
      </c>
      <c r="AT15" s="13">
        <v>195</v>
      </c>
      <c r="AU15" s="13">
        <v>215</v>
      </c>
      <c r="AV15" s="13">
        <v>244</v>
      </c>
      <c r="AW15" s="17">
        <v>154</v>
      </c>
      <c r="AX15" s="13">
        <v>360</v>
      </c>
      <c r="AY15" s="13">
        <v>701</v>
      </c>
    </row>
    <row r="16" spans="1:51" ht="12.75">
      <c r="A16" s="2" t="s">
        <v>20</v>
      </c>
      <c r="B16" s="8">
        <f>SUM(B4:B15)/12</f>
        <v>112.8</v>
      </c>
      <c r="C16" s="8">
        <f>SUM(C4:C15)/12</f>
        <v>87.77499999999999</v>
      </c>
      <c r="D16" s="8">
        <f>SUM(D4:D15)/12</f>
        <v>93.5</v>
      </c>
      <c r="E16" s="8">
        <f>SUM(E4:E15)/12</f>
        <v>129.79166666666666</v>
      </c>
      <c r="F16" s="8">
        <f>SUM(F4:F15)/12</f>
        <v>151.89166666666668</v>
      </c>
      <c r="G16" s="2">
        <v>78</v>
      </c>
      <c r="H16" s="2">
        <v>85</v>
      </c>
      <c r="I16" s="2">
        <v>86</v>
      </c>
      <c r="J16" s="2">
        <v>90</v>
      </c>
      <c r="K16" s="2">
        <v>86</v>
      </c>
      <c r="L16" s="2">
        <v>94</v>
      </c>
      <c r="M16" s="2">
        <v>92</v>
      </c>
      <c r="N16" s="2">
        <v>85</v>
      </c>
      <c r="O16" s="2">
        <v>119</v>
      </c>
      <c r="P16" s="11">
        <v>81</v>
      </c>
      <c r="Q16" s="2">
        <v>74</v>
      </c>
      <c r="R16" s="2">
        <v>162</v>
      </c>
      <c r="S16" s="2">
        <v>218</v>
      </c>
      <c r="T16" s="2">
        <v>142</v>
      </c>
      <c r="U16" s="2">
        <v>134</v>
      </c>
      <c r="V16" s="2">
        <v>133</v>
      </c>
      <c r="W16" s="2">
        <v>140</v>
      </c>
      <c r="X16" s="2">
        <v>179</v>
      </c>
      <c r="Y16" s="2">
        <v>213</v>
      </c>
      <c r="Z16" s="2">
        <v>196</v>
      </c>
      <c r="AA16" s="2">
        <v>159</v>
      </c>
      <c r="AB16" s="2">
        <v>170</v>
      </c>
      <c r="AC16" s="2">
        <v>173</v>
      </c>
      <c r="AD16" s="2">
        <v>167</v>
      </c>
      <c r="AE16" s="2">
        <v>158</v>
      </c>
      <c r="AF16" s="3">
        <v>174</v>
      </c>
      <c r="AG16" s="2">
        <v>195</v>
      </c>
      <c r="AH16" s="2">
        <v>204</v>
      </c>
      <c r="AI16" s="2">
        <v>198</v>
      </c>
      <c r="AJ16" s="2">
        <v>205</v>
      </c>
      <c r="AK16" s="2">
        <v>195</v>
      </c>
      <c r="AL16" s="2">
        <v>196</v>
      </c>
      <c r="AM16" s="2">
        <v>201</v>
      </c>
      <c r="AN16" s="2">
        <v>225</v>
      </c>
      <c r="AO16" s="2">
        <v>193</v>
      </c>
      <c r="AP16" s="2">
        <v>193</v>
      </c>
      <c r="AQ16" s="14">
        <v>172</v>
      </c>
      <c r="AR16" s="14">
        <v>178</v>
      </c>
      <c r="AS16" s="14">
        <v>199</v>
      </c>
      <c r="AT16" s="14">
        <v>198</v>
      </c>
      <c r="AU16" s="14">
        <v>203</v>
      </c>
      <c r="AV16">
        <v>230</v>
      </c>
      <c r="AW16" s="4">
        <v>108</v>
      </c>
      <c r="AX16" s="14">
        <v>257</v>
      </c>
      <c r="AY16" s="14">
        <v>534</v>
      </c>
    </row>
    <row r="18" spans="1:50" ht="12.75">
      <c r="A18" t="s">
        <v>29</v>
      </c>
      <c r="AW18">
        <f>100*AU16/167</f>
        <v>121.55688622754491</v>
      </c>
      <c r="AX18">
        <f>100*AV16/167</f>
        <v>137.7245508982036</v>
      </c>
    </row>
    <row r="19" ht="12.75">
      <c r="A19" t="s">
        <v>30</v>
      </c>
    </row>
    <row r="20" ht="12.75">
      <c r="A20" t="s">
        <v>31</v>
      </c>
    </row>
    <row r="21" ht="12.75">
      <c r="A21" s="2" t="s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1"/>
  <sheetViews>
    <sheetView workbookViewId="0" topLeftCell="A1">
      <selection activeCell="A2" sqref="A2:AI3"/>
    </sheetView>
  </sheetViews>
  <sheetFormatPr defaultColWidth="9.140625" defaultRowHeight="12.75"/>
  <sheetData>
    <row r="1" spans="2:5" ht="15.75">
      <c r="B1" s="9" t="s">
        <v>34</v>
      </c>
      <c r="C1" s="10"/>
      <c r="D1" s="10"/>
      <c r="E1" s="10"/>
    </row>
    <row r="2" spans="1:17" ht="15.75">
      <c r="A2" t="s">
        <v>35</v>
      </c>
      <c r="B2" s="9"/>
      <c r="C2" s="10"/>
      <c r="D2" s="10"/>
      <c r="E2" s="10"/>
      <c r="L2" t="s">
        <v>36</v>
      </c>
      <c r="Q2" t="s">
        <v>37</v>
      </c>
    </row>
    <row r="3" spans="1:36" ht="12.75">
      <c r="A3" s="2"/>
      <c r="B3" s="2">
        <v>1952</v>
      </c>
      <c r="C3" s="2">
        <v>1953</v>
      </c>
      <c r="D3" s="2">
        <v>1954</v>
      </c>
      <c r="E3" s="2">
        <v>1955</v>
      </c>
      <c r="F3" s="2">
        <v>1956</v>
      </c>
      <c r="G3" s="11">
        <v>1962</v>
      </c>
      <c r="H3" s="2">
        <v>1963</v>
      </c>
      <c r="I3" s="2">
        <v>1964</v>
      </c>
      <c r="J3" s="2">
        <v>1965</v>
      </c>
      <c r="K3" s="2">
        <v>1966</v>
      </c>
      <c r="L3" s="2">
        <v>1967</v>
      </c>
      <c r="M3" s="2">
        <v>1968</v>
      </c>
      <c r="N3" s="2">
        <v>1969</v>
      </c>
      <c r="O3" s="2">
        <v>1970</v>
      </c>
      <c r="P3" s="2">
        <v>1971</v>
      </c>
      <c r="Q3" s="2">
        <v>1972</v>
      </c>
      <c r="R3" s="2">
        <v>1973</v>
      </c>
      <c r="S3" s="2">
        <v>1974</v>
      </c>
      <c r="T3" s="2">
        <v>1975</v>
      </c>
      <c r="U3" s="2">
        <v>1976</v>
      </c>
      <c r="V3" s="2">
        <v>1977</v>
      </c>
      <c r="W3" s="2">
        <v>1978</v>
      </c>
      <c r="X3" s="2">
        <v>1979</v>
      </c>
      <c r="Y3" s="2">
        <v>1980</v>
      </c>
      <c r="Z3" s="2">
        <v>1981</v>
      </c>
      <c r="AA3" s="2">
        <v>1982</v>
      </c>
      <c r="AB3" s="2">
        <v>1983</v>
      </c>
      <c r="AC3" s="2">
        <v>1984</v>
      </c>
      <c r="AD3" s="2">
        <v>1985</v>
      </c>
      <c r="AE3" s="2">
        <v>1986</v>
      </c>
      <c r="AF3" s="3">
        <v>1987</v>
      </c>
      <c r="AG3" s="2">
        <v>1988</v>
      </c>
      <c r="AH3" s="2">
        <v>1989</v>
      </c>
      <c r="AI3" s="2">
        <v>1990</v>
      </c>
      <c r="AJ3" s="2"/>
    </row>
    <row r="4" spans="1:35" ht="12.75">
      <c r="A4" s="2" t="s">
        <v>28</v>
      </c>
      <c r="B4">
        <v>224.2</v>
      </c>
      <c r="C4">
        <v>63</v>
      </c>
      <c r="D4">
        <v>64.6</v>
      </c>
      <c r="E4">
        <v>125</v>
      </c>
      <c r="F4">
        <v>160.8</v>
      </c>
      <c r="G4" s="4">
        <v>78.3</v>
      </c>
      <c r="H4">
        <v>65.2</v>
      </c>
      <c r="I4">
        <v>100.2</v>
      </c>
      <c r="J4">
        <v>92</v>
      </c>
      <c r="K4">
        <v>99</v>
      </c>
      <c r="L4">
        <v>77</v>
      </c>
      <c r="M4">
        <v>95</v>
      </c>
      <c r="N4">
        <v>86</v>
      </c>
      <c r="O4">
        <v>105</v>
      </c>
      <c r="P4">
        <v>124</v>
      </c>
      <c r="Q4">
        <v>89</v>
      </c>
      <c r="R4">
        <v>151</v>
      </c>
      <c r="S4">
        <v>294</v>
      </c>
      <c r="T4">
        <v>236</v>
      </c>
      <c r="U4">
        <v>158</v>
      </c>
      <c r="V4">
        <v>175</v>
      </c>
      <c r="W4">
        <v>176</v>
      </c>
      <c r="X4">
        <v>211</v>
      </c>
      <c r="Y4">
        <v>336</v>
      </c>
      <c r="Z4">
        <v>393</v>
      </c>
      <c r="AA4">
        <v>232</v>
      </c>
      <c r="AB4">
        <v>190</v>
      </c>
      <c r="AC4">
        <v>177</v>
      </c>
      <c r="AD4">
        <v>210</v>
      </c>
      <c r="AE4">
        <v>162</v>
      </c>
      <c r="AF4" s="4">
        <v>163</v>
      </c>
      <c r="AG4">
        <v>293</v>
      </c>
      <c r="AH4">
        <v>334</v>
      </c>
      <c r="AI4">
        <v>357</v>
      </c>
    </row>
    <row r="5" spans="1:35" ht="12.75">
      <c r="A5" s="2" t="s">
        <v>9</v>
      </c>
      <c r="B5">
        <v>222</v>
      </c>
      <c r="C5">
        <v>70.6</v>
      </c>
      <c r="D5">
        <v>69.3</v>
      </c>
      <c r="E5">
        <v>130.6</v>
      </c>
      <c r="F5">
        <v>161.6</v>
      </c>
      <c r="G5" s="4">
        <v>68.9</v>
      </c>
      <c r="H5">
        <v>65.4</v>
      </c>
      <c r="I5">
        <v>98.4</v>
      </c>
      <c r="J5">
        <v>89</v>
      </c>
      <c r="K5">
        <v>99</v>
      </c>
      <c r="L5">
        <v>80</v>
      </c>
      <c r="M5">
        <v>96</v>
      </c>
      <c r="N5">
        <v>90</v>
      </c>
      <c r="O5">
        <v>108</v>
      </c>
      <c r="P5">
        <v>122</v>
      </c>
      <c r="Q5">
        <v>85</v>
      </c>
      <c r="R5">
        <v>162</v>
      </c>
      <c r="S5">
        <v>303</v>
      </c>
      <c r="T5">
        <v>205</v>
      </c>
      <c r="U5">
        <v>144</v>
      </c>
      <c r="V5">
        <v>168</v>
      </c>
      <c r="W5">
        <v>177</v>
      </c>
      <c r="X5">
        <v>206</v>
      </c>
      <c r="Y5">
        <v>327</v>
      </c>
      <c r="Z5">
        <v>391</v>
      </c>
      <c r="AA5">
        <v>216</v>
      </c>
      <c r="AB5">
        <v>178</v>
      </c>
      <c r="AC5">
        <v>176</v>
      </c>
      <c r="AD5">
        <v>195</v>
      </c>
      <c r="AE5">
        <v>159</v>
      </c>
      <c r="AF5" s="4">
        <v>191</v>
      </c>
      <c r="AG5">
        <v>312</v>
      </c>
      <c r="AH5">
        <v>364</v>
      </c>
      <c r="AI5">
        <v>358</v>
      </c>
    </row>
    <row r="6" spans="1:35" ht="12.75">
      <c r="A6" s="2" t="s">
        <v>10</v>
      </c>
      <c r="B6">
        <v>150.1</v>
      </c>
      <c r="C6">
        <v>74</v>
      </c>
      <c r="D6">
        <v>72.3</v>
      </c>
      <c r="E6">
        <v>130.4</v>
      </c>
      <c r="F6">
        <v>168</v>
      </c>
      <c r="G6" s="4">
        <v>63.9</v>
      </c>
      <c r="H6">
        <v>72.1</v>
      </c>
      <c r="I6">
        <v>92.9</v>
      </c>
      <c r="J6">
        <v>95</v>
      </c>
      <c r="K6">
        <v>97</v>
      </c>
      <c r="L6">
        <v>81</v>
      </c>
      <c r="M6">
        <v>95</v>
      </c>
      <c r="N6">
        <v>88</v>
      </c>
      <c r="O6">
        <v>114</v>
      </c>
      <c r="P6">
        <v>123</v>
      </c>
      <c r="Q6">
        <v>98</v>
      </c>
      <c r="R6">
        <v>177</v>
      </c>
      <c r="S6">
        <v>313</v>
      </c>
      <c r="T6">
        <v>198</v>
      </c>
      <c r="U6">
        <v>154</v>
      </c>
      <c r="V6">
        <v>163</v>
      </c>
      <c r="W6">
        <v>177</v>
      </c>
      <c r="X6">
        <v>219</v>
      </c>
      <c r="Y6">
        <v>373</v>
      </c>
      <c r="Z6">
        <v>377</v>
      </c>
      <c r="AA6">
        <v>235</v>
      </c>
      <c r="AB6">
        <v>203</v>
      </c>
      <c r="AC6">
        <v>191</v>
      </c>
      <c r="AD6">
        <v>197</v>
      </c>
      <c r="AE6">
        <v>146</v>
      </c>
      <c r="AF6" s="4">
        <v>195</v>
      </c>
      <c r="AG6">
        <v>328</v>
      </c>
      <c r="AH6">
        <v>330</v>
      </c>
      <c r="AI6">
        <v>289</v>
      </c>
    </row>
    <row r="7" spans="1:35" ht="12.75">
      <c r="A7" s="2" t="s">
        <v>11</v>
      </c>
      <c r="B7">
        <v>129.7</v>
      </c>
      <c r="C7">
        <v>76.3</v>
      </c>
      <c r="D7">
        <v>71.5</v>
      </c>
      <c r="E7">
        <v>111.6</v>
      </c>
      <c r="F7">
        <v>187.6</v>
      </c>
      <c r="G7" s="4">
        <v>61.4</v>
      </c>
      <c r="H7">
        <v>72.4</v>
      </c>
      <c r="I7">
        <v>91.8</v>
      </c>
      <c r="J7">
        <v>96</v>
      </c>
      <c r="K7">
        <v>95</v>
      </c>
      <c r="L7">
        <v>77</v>
      </c>
      <c r="M7">
        <v>89</v>
      </c>
      <c r="N7">
        <v>89</v>
      </c>
      <c r="O7">
        <v>120</v>
      </c>
      <c r="P7">
        <v>123</v>
      </c>
      <c r="Q7">
        <v>96</v>
      </c>
      <c r="R7">
        <v>195</v>
      </c>
      <c r="S7">
        <v>333</v>
      </c>
      <c r="T7">
        <v>189</v>
      </c>
      <c r="U7">
        <v>165</v>
      </c>
      <c r="V7">
        <v>165</v>
      </c>
      <c r="W7">
        <v>190</v>
      </c>
      <c r="X7">
        <v>228</v>
      </c>
      <c r="Y7">
        <v>400</v>
      </c>
      <c r="Z7">
        <v>383</v>
      </c>
      <c r="AA7">
        <v>262</v>
      </c>
      <c r="AB7">
        <v>211</v>
      </c>
      <c r="AC7">
        <v>191</v>
      </c>
      <c r="AD7">
        <v>166</v>
      </c>
      <c r="AE7">
        <v>151</v>
      </c>
      <c r="AF7" s="4">
        <v>220</v>
      </c>
      <c r="AG7">
        <v>339</v>
      </c>
      <c r="AH7">
        <v>337</v>
      </c>
      <c r="AI7">
        <v>343</v>
      </c>
    </row>
    <row r="8" spans="1:35" ht="12.75">
      <c r="A8" s="2" t="s">
        <v>12</v>
      </c>
      <c r="B8">
        <v>124</v>
      </c>
      <c r="C8">
        <v>72.7</v>
      </c>
      <c r="D8">
        <v>70.9</v>
      </c>
      <c r="E8">
        <v>141.1</v>
      </c>
      <c r="F8">
        <v>201.3</v>
      </c>
      <c r="G8" s="4">
        <v>69.8</v>
      </c>
      <c r="H8">
        <v>79.7</v>
      </c>
      <c r="I8">
        <v>84.6</v>
      </c>
      <c r="J8">
        <v>100</v>
      </c>
      <c r="K8">
        <v>92</v>
      </c>
      <c r="L8">
        <v>76</v>
      </c>
      <c r="M8">
        <v>91</v>
      </c>
      <c r="N8">
        <v>88</v>
      </c>
      <c r="O8">
        <v>132</v>
      </c>
      <c r="P8">
        <v>117</v>
      </c>
      <c r="Q8">
        <v>94</v>
      </c>
      <c r="R8">
        <v>203</v>
      </c>
      <c r="S8">
        <v>311</v>
      </c>
      <c r="T8">
        <v>158</v>
      </c>
      <c r="U8">
        <v>178</v>
      </c>
      <c r="V8">
        <v>163</v>
      </c>
      <c r="W8">
        <v>197</v>
      </c>
      <c r="X8">
        <v>251</v>
      </c>
      <c r="Y8">
        <v>418</v>
      </c>
      <c r="Z8">
        <v>372</v>
      </c>
      <c r="AA8">
        <v>257</v>
      </c>
      <c r="AB8">
        <v>211</v>
      </c>
      <c r="AC8">
        <v>185</v>
      </c>
      <c r="AD8">
        <v>175</v>
      </c>
      <c r="AE8">
        <v>145</v>
      </c>
      <c r="AF8" s="4">
        <v>225</v>
      </c>
      <c r="AG8">
        <v>344</v>
      </c>
      <c r="AH8">
        <v>346</v>
      </c>
      <c r="AI8">
        <v>354</v>
      </c>
    </row>
    <row r="9" spans="1:35" ht="12.75">
      <c r="A9" s="2" t="s">
        <v>13</v>
      </c>
      <c r="B9">
        <v>106.8</v>
      </c>
      <c r="C9">
        <v>71.8</v>
      </c>
      <c r="D9">
        <v>74.6</v>
      </c>
      <c r="E9">
        <v>140</v>
      </c>
      <c r="F9">
        <v>189.1</v>
      </c>
      <c r="G9" s="4">
        <v>64</v>
      </c>
      <c r="H9">
        <v>76.8</v>
      </c>
      <c r="I9">
        <v>85</v>
      </c>
      <c r="J9">
        <v>104</v>
      </c>
      <c r="K9">
        <v>89</v>
      </c>
      <c r="L9">
        <v>82</v>
      </c>
      <c r="M9">
        <v>91</v>
      </c>
      <c r="N9">
        <v>87</v>
      </c>
      <c r="O9">
        <v>133</v>
      </c>
      <c r="P9">
        <v>114</v>
      </c>
      <c r="Q9">
        <v>97</v>
      </c>
      <c r="R9">
        <v>211</v>
      </c>
      <c r="S9">
        <v>278</v>
      </c>
      <c r="T9">
        <v>143</v>
      </c>
      <c r="U9">
        <v>188</v>
      </c>
      <c r="V9">
        <v>159</v>
      </c>
      <c r="W9">
        <v>207</v>
      </c>
      <c r="X9">
        <v>286</v>
      </c>
      <c r="Y9">
        <v>421</v>
      </c>
      <c r="Z9">
        <v>375</v>
      </c>
      <c r="AA9">
        <v>214</v>
      </c>
      <c r="AB9">
        <v>195</v>
      </c>
      <c r="AC9">
        <v>176</v>
      </c>
      <c r="AD9">
        <v>175</v>
      </c>
      <c r="AE9">
        <v>144</v>
      </c>
      <c r="AF9" s="4">
        <v>220</v>
      </c>
      <c r="AG9">
        <v>334</v>
      </c>
      <c r="AH9">
        <v>319</v>
      </c>
      <c r="AI9">
        <v>344</v>
      </c>
    </row>
    <row r="10" spans="1:35" ht="12.75">
      <c r="A10" s="2" t="s">
        <v>14</v>
      </c>
      <c r="B10">
        <v>94.8</v>
      </c>
      <c r="C10">
        <v>65</v>
      </c>
      <c r="D10">
        <v>67.6</v>
      </c>
      <c r="E10">
        <v>143.6</v>
      </c>
      <c r="F10">
        <v>193.8</v>
      </c>
      <c r="G10" s="4">
        <v>61.9</v>
      </c>
      <c r="H10">
        <v>79.6</v>
      </c>
      <c r="I10">
        <v>83.6</v>
      </c>
      <c r="J10">
        <v>106</v>
      </c>
      <c r="K10">
        <v>82</v>
      </c>
      <c r="L10">
        <v>94</v>
      </c>
      <c r="M10">
        <v>88</v>
      </c>
      <c r="N10">
        <v>90</v>
      </c>
      <c r="O10">
        <v>130</v>
      </c>
      <c r="P10">
        <v>96</v>
      </c>
      <c r="Q10">
        <v>99</v>
      </c>
      <c r="R10">
        <v>214</v>
      </c>
      <c r="S10">
        <v>262</v>
      </c>
      <c r="T10">
        <v>146</v>
      </c>
      <c r="U10">
        <v>181</v>
      </c>
      <c r="V10">
        <v>158</v>
      </c>
      <c r="W10">
        <v>196</v>
      </c>
      <c r="X10">
        <v>297</v>
      </c>
      <c r="Y10">
        <v>405</v>
      </c>
      <c r="Z10">
        <v>333</v>
      </c>
      <c r="AA10">
        <v>173</v>
      </c>
      <c r="AB10">
        <v>181</v>
      </c>
      <c r="AC10">
        <v>167</v>
      </c>
      <c r="AD10">
        <v>166</v>
      </c>
      <c r="AE10">
        <v>134</v>
      </c>
      <c r="AF10" s="4">
        <v>214</v>
      </c>
      <c r="AG10">
        <v>321</v>
      </c>
      <c r="AH10">
        <v>337</v>
      </c>
      <c r="AI10">
        <v>325</v>
      </c>
    </row>
    <row r="11" spans="1:35" ht="12.75">
      <c r="A11" s="2" t="s">
        <v>15</v>
      </c>
      <c r="B11">
        <v>67.4</v>
      </c>
      <c r="C11">
        <v>69</v>
      </c>
      <c r="D11">
        <v>76.8</v>
      </c>
      <c r="E11">
        <v>143.5</v>
      </c>
      <c r="F11">
        <v>192.1</v>
      </c>
      <c r="G11" s="4">
        <v>58.7</v>
      </c>
      <c r="H11">
        <v>74.2</v>
      </c>
      <c r="I11">
        <v>79.4</v>
      </c>
      <c r="J11">
        <v>102</v>
      </c>
      <c r="K11">
        <v>82</v>
      </c>
      <c r="L11">
        <v>95</v>
      </c>
      <c r="M11">
        <v>96</v>
      </c>
      <c r="N11">
        <v>89</v>
      </c>
      <c r="O11">
        <v>149</v>
      </c>
      <c r="P11">
        <v>97</v>
      </c>
      <c r="Q11">
        <v>99</v>
      </c>
      <c r="R11">
        <v>264</v>
      </c>
      <c r="S11">
        <v>287</v>
      </c>
      <c r="T11">
        <v>134</v>
      </c>
      <c r="U11">
        <v>181</v>
      </c>
      <c r="V11">
        <v>156</v>
      </c>
      <c r="W11">
        <v>190</v>
      </c>
      <c r="X11">
        <v>285</v>
      </c>
      <c r="Y11">
        <v>386</v>
      </c>
      <c r="Z11">
        <v>300</v>
      </c>
      <c r="AA11">
        <v>156</v>
      </c>
      <c r="AB11">
        <v>174</v>
      </c>
      <c r="AC11">
        <v>187</v>
      </c>
      <c r="AD11">
        <v>157</v>
      </c>
      <c r="AE11">
        <v>149</v>
      </c>
      <c r="AF11" s="4">
        <v>224</v>
      </c>
      <c r="AG11">
        <v>318</v>
      </c>
      <c r="AH11">
        <v>334</v>
      </c>
      <c r="AI11">
        <v>328</v>
      </c>
    </row>
    <row r="12" spans="1:35" ht="12.75">
      <c r="A12" s="2" t="s">
        <v>16</v>
      </c>
      <c r="B12">
        <v>66</v>
      </c>
      <c r="C12">
        <v>62.7</v>
      </c>
      <c r="D12">
        <v>80.2</v>
      </c>
      <c r="E12">
        <v>154</v>
      </c>
      <c r="F12">
        <v>208</v>
      </c>
      <c r="G12" s="4">
        <v>55.3</v>
      </c>
      <c r="H12">
        <v>76.6</v>
      </c>
      <c r="I12">
        <v>84.3</v>
      </c>
      <c r="J12">
        <v>101</v>
      </c>
      <c r="K12">
        <v>78</v>
      </c>
      <c r="L12">
        <v>104</v>
      </c>
      <c r="M12">
        <v>92</v>
      </c>
      <c r="N12">
        <v>87</v>
      </c>
      <c r="O12">
        <v>150</v>
      </c>
      <c r="P12">
        <v>90</v>
      </c>
      <c r="Q12">
        <v>105</v>
      </c>
      <c r="R12">
        <v>269</v>
      </c>
      <c r="S12">
        <v>315</v>
      </c>
      <c r="T12">
        <v>153</v>
      </c>
      <c r="U12">
        <v>187</v>
      </c>
      <c r="V12">
        <v>155</v>
      </c>
      <c r="W12">
        <v>199</v>
      </c>
      <c r="X12">
        <v>290</v>
      </c>
      <c r="Y12">
        <v>381</v>
      </c>
      <c r="Z12">
        <v>285</v>
      </c>
      <c r="AA12">
        <v>166</v>
      </c>
      <c r="AB12">
        <v>179</v>
      </c>
      <c r="AC12">
        <v>169</v>
      </c>
      <c r="AD12">
        <v>178</v>
      </c>
      <c r="AE12">
        <v>153</v>
      </c>
      <c r="AF12" s="4">
        <v>223</v>
      </c>
      <c r="AG12">
        <v>314</v>
      </c>
      <c r="AH12">
        <v>327</v>
      </c>
      <c r="AI12">
        <v>330</v>
      </c>
    </row>
    <row r="13" spans="1:35" ht="12.75">
      <c r="A13" s="2" t="s">
        <v>17</v>
      </c>
      <c r="B13">
        <v>69.3</v>
      </c>
      <c r="C13">
        <v>65</v>
      </c>
      <c r="D13">
        <v>88.3</v>
      </c>
      <c r="E13">
        <v>160.5</v>
      </c>
      <c r="F13">
        <v>210.8</v>
      </c>
      <c r="G13" s="4">
        <v>60.7</v>
      </c>
      <c r="H13">
        <v>90.9</v>
      </c>
      <c r="I13">
        <v>85.9</v>
      </c>
      <c r="J13">
        <v>99</v>
      </c>
      <c r="K13">
        <v>76</v>
      </c>
      <c r="L13">
        <v>103</v>
      </c>
      <c r="M13">
        <v>96</v>
      </c>
      <c r="N13">
        <v>92</v>
      </c>
      <c r="O13">
        <v>147</v>
      </c>
      <c r="P13">
        <v>85</v>
      </c>
      <c r="Q13">
        <v>127</v>
      </c>
      <c r="R13">
        <v>290</v>
      </c>
      <c r="S13">
        <v>315</v>
      </c>
      <c r="T13">
        <v>162</v>
      </c>
      <c r="U13">
        <v>196</v>
      </c>
      <c r="V13">
        <v>166</v>
      </c>
      <c r="W13">
        <v>208</v>
      </c>
      <c r="X13">
        <v>316</v>
      </c>
      <c r="Y13">
        <v>367</v>
      </c>
      <c r="Z13">
        <v>261</v>
      </c>
      <c r="AA13">
        <v>176</v>
      </c>
      <c r="AB13">
        <v>185</v>
      </c>
      <c r="AC13">
        <v>176</v>
      </c>
      <c r="AD13">
        <v>166</v>
      </c>
      <c r="AE13">
        <v>166</v>
      </c>
      <c r="AF13" s="4">
        <v>232</v>
      </c>
      <c r="AG13">
        <v>317</v>
      </c>
      <c r="AH13">
        <v>328</v>
      </c>
      <c r="AI13">
        <v>323</v>
      </c>
    </row>
    <row r="14" spans="1:35" ht="12.75">
      <c r="A14" s="2" t="s">
        <v>18</v>
      </c>
      <c r="B14">
        <v>68.9</v>
      </c>
      <c r="C14">
        <v>64.7</v>
      </c>
      <c r="D14">
        <v>107.2</v>
      </c>
      <c r="E14">
        <v>146.4</v>
      </c>
      <c r="F14">
        <v>234</v>
      </c>
      <c r="G14" s="4">
        <v>66</v>
      </c>
      <c r="H14">
        <v>97.3</v>
      </c>
      <c r="I14">
        <v>86.8</v>
      </c>
      <c r="J14">
        <v>100</v>
      </c>
      <c r="K14">
        <v>79</v>
      </c>
      <c r="L14">
        <v>99</v>
      </c>
      <c r="M14">
        <v>94</v>
      </c>
      <c r="N14">
        <v>93</v>
      </c>
      <c r="O14">
        <v>145</v>
      </c>
      <c r="P14">
        <v>82</v>
      </c>
      <c r="Q14">
        <v>132</v>
      </c>
      <c r="R14">
        <v>318</v>
      </c>
      <c r="S14">
        <v>306</v>
      </c>
      <c r="T14">
        <v>168</v>
      </c>
      <c r="U14">
        <v>189</v>
      </c>
      <c r="V14">
        <v>171</v>
      </c>
      <c r="W14">
        <v>212</v>
      </c>
      <c r="X14">
        <v>360</v>
      </c>
      <c r="Y14">
        <v>371</v>
      </c>
      <c r="Z14">
        <v>270</v>
      </c>
      <c r="AA14">
        <v>172</v>
      </c>
      <c r="AB14">
        <v>198</v>
      </c>
      <c r="AC14">
        <v>180</v>
      </c>
      <c r="AD14">
        <v>174</v>
      </c>
      <c r="AE14">
        <v>160</v>
      </c>
      <c r="AF14" s="4">
        <v>243</v>
      </c>
      <c r="AG14">
        <v>330</v>
      </c>
      <c r="AH14">
        <v>338</v>
      </c>
      <c r="AI14">
        <v>311</v>
      </c>
    </row>
    <row r="15" spans="1:36" ht="12.75">
      <c r="A15" s="5" t="s">
        <v>19</v>
      </c>
      <c r="B15" s="6">
        <v>60.4</v>
      </c>
      <c r="C15" s="6">
        <v>65.7</v>
      </c>
      <c r="D15" s="6">
        <v>116.3</v>
      </c>
      <c r="E15" s="6">
        <v>154.1</v>
      </c>
      <c r="F15" s="6">
        <v>255</v>
      </c>
      <c r="G15" s="7">
        <v>64.9</v>
      </c>
      <c r="H15" s="6">
        <v>95.3</v>
      </c>
      <c r="I15" s="6">
        <v>86.5</v>
      </c>
      <c r="J15" s="6">
        <v>104</v>
      </c>
      <c r="K15" s="6">
        <v>87</v>
      </c>
      <c r="L15" s="6">
        <v>99</v>
      </c>
      <c r="M15" s="6">
        <v>89</v>
      </c>
      <c r="N15" s="6">
        <v>94</v>
      </c>
      <c r="O15" s="6">
        <v>137</v>
      </c>
      <c r="P15" s="6">
        <v>80</v>
      </c>
      <c r="Q15" s="6">
        <v>134</v>
      </c>
      <c r="R15" s="6">
        <v>305</v>
      </c>
      <c r="S15" s="6">
        <v>288</v>
      </c>
      <c r="T15" s="6">
        <v>166</v>
      </c>
      <c r="U15" s="6">
        <v>183</v>
      </c>
      <c r="V15" s="6">
        <v>174</v>
      </c>
      <c r="W15" s="6">
        <v>210</v>
      </c>
      <c r="X15" s="6">
        <v>364</v>
      </c>
      <c r="Y15" s="6">
        <v>393</v>
      </c>
      <c r="Z15" s="6">
        <v>267</v>
      </c>
      <c r="AA15" s="6">
        <v>193</v>
      </c>
      <c r="AB15" s="6">
        <v>190</v>
      </c>
      <c r="AC15" s="6">
        <v>192</v>
      </c>
      <c r="AD15" s="6">
        <v>177</v>
      </c>
      <c r="AE15" s="6">
        <v>157</v>
      </c>
      <c r="AF15" s="7">
        <v>277</v>
      </c>
      <c r="AG15" s="6">
        <v>312</v>
      </c>
      <c r="AH15" s="6">
        <v>349</v>
      </c>
      <c r="AI15" s="6">
        <v>306</v>
      </c>
      <c r="AJ15" s="6"/>
    </row>
    <row r="16" spans="1:36" ht="12.75">
      <c r="A16" s="2" t="s">
        <v>20</v>
      </c>
      <c r="B16" s="2">
        <f>AVERAGE(B4:B15)</f>
        <v>115.30000000000001</v>
      </c>
      <c r="C16" s="2">
        <f>AVERAGE(C4:C15)</f>
        <v>68.37500000000001</v>
      </c>
      <c r="D16" s="2">
        <v>88</v>
      </c>
      <c r="E16" s="2">
        <v>140.1</v>
      </c>
      <c r="F16" s="2">
        <v>196.8</v>
      </c>
      <c r="G16" s="2">
        <v>64.8</v>
      </c>
      <c r="H16" s="2">
        <v>78.8</v>
      </c>
      <c r="I16" s="2">
        <v>88.3</v>
      </c>
      <c r="J16" s="2">
        <v>99</v>
      </c>
      <c r="K16" s="2">
        <v>88</v>
      </c>
      <c r="L16" s="2">
        <v>89</v>
      </c>
      <c r="M16" s="2">
        <v>93</v>
      </c>
      <c r="N16" s="2">
        <v>89</v>
      </c>
      <c r="O16" s="2">
        <v>131</v>
      </c>
      <c r="P16" s="2">
        <v>104</v>
      </c>
      <c r="Q16" s="2">
        <v>105</v>
      </c>
      <c r="R16" s="2">
        <v>230</v>
      </c>
      <c r="S16" s="2">
        <v>301</v>
      </c>
      <c r="T16" s="2">
        <v>171</v>
      </c>
      <c r="U16" s="2">
        <v>175</v>
      </c>
      <c r="V16" s="2">
        <v>164</v>
      </c>
      <c r="W16" s="2">
        <v>195</v>
      </c>
      <c r="X16" s="2">
        <v>276</v>
      </c>
      <c r="Y16" s="2">
        <v>381</v>
      </c>
      <c r="Z16" s="2">
        <v>334</v>
      </c>
      <c r="AA16" s="2">
        <v>204</v>
      </c>
      <c r="AB16" s="2">
        <v>191</v>
      </c>
      <c r="AC16" s="2">
        <v>180</v>
      </c>
      <c r="AD16" s="11">
        <v>178</v>
      </c>
      <c r="AE16" s="2">
        <v>152</v>
      </c>
      <c r="AF16" s="3">
        <v>219</v>
      </c>
      <c r="AG16" s="2">
        <v>330</v>
      </c>
      <c r="AH16" s="2">
        <v>337</v>
      </c>
      <c r="AI16" s="2">
        <v>331</v>
      </c>
      <c r="AJ16" s="2"/>
    </row>
    <row r="18" ht="12.75">
      <c r="A18" t="s">
        <v>29</v>
      </c>
    </row>
    <row r="19" ht="12.75">
      <c r="A19" t="s">
        <v>38</v>
      </c>
    </row>
    <row r="20" ht="12.75">
      <c r="A20" t="s">
        <v>39</v>
      </c>
    </row>
    <row r="21" spans="1:9" ht="12.75">
      <c r="A21" s="2" t="s">
        <v>40</v>
      </c>
      <c r="B21" s="2"/>
      <c r="C21" s="2"/>
      <c r="D21" s="2"/>
      <c r="E21" s="2"/>
      <c r="F21" s="2"/>
      <c r="G21" s="2"/>
      <c r="H21" s="2"/>
      <c r="I21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36"/>
  <sheetViews>
    <sheetView workbookViewId="0" topLeftCell="A1">
      <pane xSplit="1" ySplit="1" topLeftCell="A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W46" sqref="AW46"/>
    </sheetView>
  </sheetViews>
  <sheetFormatPr defaultColWidth="9.140625" defaultRowHeight="12.75"/>
  <cols>
    <col min="1" max="1" width="36.8515625" style="0" customWidth="1"/>
    <col min="27" max="27" width="10.00390625" style="0" customWidth="1"/>
  </cols>
  <sheetData>
    <row r="1" spans="1:6" ht="15.75">
      <c r="A1" s="18" t="s">
        <v>41</v>
      </c>
      <c r="B1" s="18"/>
      <c r="C1" s="18"/>
      <c r="D1" s="18"/>
      <c r="E1" s="18"/>
      <c r="F1" s="18"/>
    </row>
    <row r="2" spans="1:41" ht="12.75">
      <c r="A2" t="s">
        <v>1</v>
      </c>
      <c r="J2" t="s">
        <v>2</v>
      </c>
      <c r="AA2" t="s">
        <v>44</v>
      </c>
      <c r="AF2" t="s">
        <v>4</v>
      </c>
      <c r="AL2" t="s">
        <v>5</v>
      </c>
      <c r="AO2" t="s">
        <v>6</v>
      </c>
    </row>
    <row r="3" spans="1:46" ht="12.75">
      <c r="A3" s="2"/>
      <c r="B3" s="2">
        <v>1955</v>
      </c>
      <c r="C3" s="2">
        <v>1956</v>
      </c>
      <c r="D3" s="3">
        <v>1962</v>
      </c>
      <c r="E3" s="2">
        <v>1963</v>
      </c>
      <c r="F3" s="2">
        <v>1964</v>
      </c>
      <c r="G3" s="2">
        <v>1965</v>
      </c>
      <c r="H3" s="2">
        <v>1966</v>
      </c>
      <c r="I3" s="2">
        <v>1967</v>
      </c>
      <c r="J3" s="3">
        <v>1968</v>
      </c>
      <c r="K3" s="2">
        <v>1969</v>
      </c>
      <c r="L3" s="2">
        <v>1970</v>
      </c>
      <c r="M3" s="2">
        <v>1971</v>
      </c>
      <c r="N3" s="2">
        <v>1972</v>
      </c>
      <c r="O3" s="2">
        <v>1973</v>
      </c>
      <c r="P3" s="2">
        <v>1974</v>
      </c>
      <c r="Q3" s="2">
        <v>1975</v>
      </c>
      <c r="R3" s="2">
        <v>1976</v>
      </c>
      <c r="S3" s="2">
        <v>1977</v>
      </c>
      <c r="T3" s="2">
        <v>1978</v>
      </c>
      <c r="U3" s="2">
        <v>1979</v>
      </c>
      <c r="V3" s="2">
        <v>1980</v>
      </c>
      <c r="W3" s="2">
        <v>1981</v>
      </c>
      <c r="X3" s="3">
        <v>1982</v>
      </c>
      <c r="Y3" s="2">
        <v>1983</v>
      </c>
      <c r="Z3" s="2">
        <v>1984</v>
      </c>
      <c r="AA3" s="2">
        <v>1985</v>
      </c>
      <c r="AB3" s="2">
        <v>1986</v>
      </c>
      <c r="AC3" s="2">
        <v>1987</v>
      </c>
      <c r="AD3" s="2">
        <v>1988</v>
      </c>
      <c r="AE3" s="2">
        <v>1989</v>
      </c>
      <c r="AF3" s="2">
        <v>1990</v>
      </c>
      <c r="AG3" s="2">
        <v>1991</v>
      </c>
      <c r="AH3" s="2">
        <v>1992</v>
      </c>
      <c r="AI3" s="2">
        <v>1993</v>
      </c>
      <c r="AJ3" s="2">
        <v>1994</v>
      </c>
      <c r="AK3" s="2">
        <v>1995</v>
      </c>
      <c r="AL3" s="2">
        <v>1996</v>
      </c>
      <c r="AM3" s="2">
        <v>1997</v>
      </c>
      <c r="AN3" s="2">
        <v>1998</v>
      </c>
      <c r="AO3" s="2">
        <v>1999</v>
      </c>
      <c r="AP3" s="2">
        <v>2000</v>
      </c>
      <c r="AQ3" s="2">
        <v>2001</v>
      </c>
      <c r="AR3" s="2">
        <v>2002</v>
      </c>
      <c r="AS3" s="2">
        <v>2003</v>
      </c>
      <c r="AT3" s="2">
        <v>2004</v>
      </c>
    </row>
    <row r="4" spans="1:46" ht="12.75">
      <c r="A4" t="s">
        <v>42</v>
      </c>
      <c r="B4" s="15">
        <f>Liner_raw!B16</f>
        <v>107.91666666666669</v>
      </c>
      <c r="C4" s="15">
        <f>Liner_raw!C16</f>
        <v>119.075</v>
      </c>
      <c r="D4" s="15">
        <f>Liner_raw!D16</f>
        <v>130.58333333333334</v>
      </c>
      <c r="E4" s="15">
        <f>Liner_raw!E16</f>
        <v>132.83333333333334</v>
      </c>
      <c r="F4" s="15">
        <f>Liner_raw!F16</f>
        <v>137.83333333333334</v>
      </c>
      <c r="G4" s="15">
        <f>Liner_raw!G16</f>
        <v>142.08333333333334</v>
      </c>
      <c r="H4" s="15">
        <f>Liner_raw!H16</f>
        <v>147.91666666666666</v>
      </c>
      <c r="I4" s="15">
        <f>Liner_raw!I16</f>
        <v>152.41666666666666</v>
      </c>
      <c r="J4" s="15">
        <f>Liner_raw!J16</f>
        <v>107.41666666666667</v>
      </c>
      <c r="K4" s="15">
        <f>Liner_raw!K16</f>
        <v>109.33333333333333</v>
      </c>
      <c r="L4" s="15">
        <f>Liner_raw!L16</f>
        <v>114.08333333333333</v>
      </c>
      <c r="M4" s="15">
        <f>Liner_raw!M16</f>
        <v>126</v>
      </c>
      <c r="N4" s="15">
        <f>Liner_raw!N16</f>
        <v>131.5</v>
      </c>
      <c r="O4" s="15">
        <f>Liner_raw!O16</f>
        <v>139.91666666666666</v>
      </c>
      <c r="P4" s="15">
        <f>Liner_raw!P16</f>
        <v>186.91666666666666</v>
      </c>
      <c r="Q4" s="15">
        <f>Liner_raw!Q16</f>
        <v>204</v>
      </c>
      <c r="R4" s="15">
        <f>Liner_raw!R16</f>
        <v>215</v>
      </c>
      <c r="S4" s="15">
        <f>Liner_raw!S16</f>
        <v>229</v>
      </c>
      <c r="T4" s="15">
        <f>Liner_raw!T16</f>
        <v>241</v>
      </c>
      <c r="U4" s="15">
        <f>Liner_raw!U16</f>
        <v>267</v>
      </c>
      <c r="V4" s="15">
        <f>Liner_raw!V16</f>
        <v>286</v>
      </c>
      <c r="W4" s="15">
        <f>Liner_raw!W16</f>
        <v>315</v>
      </c>
      <c r="X4" s="15">
        <f>Liner_raw!X16</f>
        <v>320.75</v>
      </c>
      <c r="Y4" s="15">
        <f>Liner_raw!Y16</f>
        <v>319.5</v>
      </c>
      <c r="Z4" s="15">
        <f>Liner_raw!Z16</f>
        <v>407.3333333333333</v>
      </c>
      <c r="AA4" s="15">
        <f>Liner_raw!AA16</f>
        <v>158.91666666666666</v>
      </c>
      <c r="AB4" s="15">
        <f>Liner_raw!AB16</f>
        <v>132.5</v>
      </c>
      <c r="AC4" s="15">
        <f>Liner_raw!AC16</f>
        <v>121.5</v>
      </c>
      <c r="AD4" s="15">
        <f>Liner_raw!AD16</f>
        <v>120.58333333333333</v>
      </c>
      <c r="AE4" s="15">
        <f>Liner_raw!AE16</f>
        <v>122.25</v>
      </c>
      <c r="AF4" s="15">
        <f>Liner_raw!AF16</f>
        <v>75.33333333333333</v>
      </c>
      <c r="AG4" s="15">
        <f>Liner_raw!AG16</f>
        <v>79</v>
      </c>
      <c r="AH4" s="15">
        <f>Liner_raw!AH16</f>
        <v>78</v>
      </c>
      <c r="AI4" s="15">
        <f>Liner_raw!AI16</f>
        <v>76</v>
      </c>
      <c r="AJ4" s="15">
        <f>Liner_raw!AJ16</f>
        <v>74</v>
      </c>
      <c r="AK4" s="15">
        <f>Liner_raw!AK16</f>
        <v>71</v>
      </c>
      <c r="AL4" s="15">
        <f>Liner_raw!AL16</f>
        <v>93</v>
      </c>
      <c r="AM4" s="15">
        <f>Liner_raw!AM16</f>
        <v>97</v>
      </c>
      <c r="AN4" s="15">
        <f>Liner_raw!AN16</f>
        <v>93</v>
      </c>
      <c r="AO4" s="15">
        <f>Liner_raw!AO16</f>
        <v>86</v>
      </c>
      <c r="AP4" s="15">
        <f>Liner_raw!AP16</f>
        <v>117</v>
      </c>
      <c r="AQ4" s="15">
        <f>Liner_raw!AQ16</f>
        <v>114</v>
      </c>
      <c r="AR4" s="15">
        <f>Liner_raw!AR16</f>
        <v>95</v>
      </c>
      <c r="AS4" s="15">
        <f>Liner_raw!AS16</f>
        <v>101</v>
      </c>
      <c r="AT4" s="15">
        <f>Liner_raw!AT16</f>
        <v>98</v>
      </c>
    </row>
    <row r="5" spans="1:46" ht="12.75">
      <c r="A5" t="s">
        <v>43</v>
      </c>
      <c r="B5" s="15">
        <f>B4</f>
        <v>107.91666666666669</v>
      </c>
      <c r="C5" s="15">
        <f aca="true" t="shared" si="0" ref="C5:I5">C4</f>
        <v>119.075</v>
      </c>
      <c r="D5" s="15">
        <f t="shared" si="0"/>
        <v>130.58333333333334</v>
      </c>
      <c r="E5" s="15">
        <f t="shared" si="0"/>
        <v>132.83333333333334</v>
      </c>
      <c r="F5" s="15">
        <f t="shared" si="0"/>
        <v>137.83333333333334</v>
      </c>
      <c r="G5" s="15">
        <f t="shared" si="0"/>
        <v>142.08333333333334</v>
      </c>
      <c r="H5" s="15">
        <f t="shared" si="0"/>
        <v>147.91666666666666</v>
      </c>
      <c r="I5" s="15">
        <f t="shared" si="0"/>
        <v>152.41666666666666</v>
      </c>
      <c r="J5" s="15">
        <f>J4*$G$4/100</f>
        <v>152.62118055555555</v>
      </c>
      <c r="K5" s="15">
        <f aca="true" t="shared" si="1" ref="K5:W5">K4*$G$4/100</f>
        <v>155.34444444444446</v>
      </c>
      <c r="L5" s="15">
        <f t="shared" si="1"/>
        <v>162.09340277777778</v>
      </c>
      <c r="M5" s="15">
        <f t="shared" si="1"/>
        <v>179.025</v>
      </c>
      <c r="N5" s="15">
        <f t="shared" si="1"/>
        <v>186.83958333333337</v>
      </c>
      <c r="O5" s="15">
        <f t="shared" si="1"/>
        <v>198.7982638888889</v>
      </c>
      <c r="P5" s="15">
        <f t="shared" si="1"/>
        <v>265.57743055555557</v>
      </c>
      <c r="Q5" s="15">
        <f t="shared" si="1"/>
        <v>289.85</v>
      </c>
      <c r="R5" s="15">
        <f t="shared" si="1"/>
        <v>305.4791666666667</v>
      </c>
      <c r="S5" s="15">
        <f t="shared" si="1"/>
        <v>325.37083333333334</v>
      </c>
      <c r="T5" s="15">
        <f t="shared" si="1"/>
        <v>342.42083333333335</v>
      </c>
      <c r="U5" s="15">
        <f t="shared" si="1"/>
        <v>379.3625</v>
      </c>
      <c r="V5" s="15">
        <f t="shared" si="1"/>
        <v>406.35833333333335</v>
      </c>
      <c r="W5" s="15">
        <f t="shared" si="1"/>
        <v>447.5625</v>
      </c>
      <c r="X5" s="15">
        <f>X4*$G$4/100</f>
        <v>455.7322916666667</v>
      </c>
      <c r="Y5" s="15">
        <f>Y4*$G$4/100</f>
        <v>453.95625</v>
      </c>
      <c r="Z5" s="15">
        <f>Z4*$G$4/100</f>
        <v>578.7527777777779</v>
      </c>
      <c r="AA5" s="15">
        <f>AA4*$V$5/100</f>
        <v>645.7711180555556</v>
      </c>
      <c r="AB5" s="15">
        <f>AB4*$V$5/100</f>
        <v>538.4247916666667</v>
      </c>
      <c r="AC5" s="15">
        <f>AC4*$V$5/100</f>
        <v>493.725375</v>
      </c>
      <c r="AD5" s="15">
        <f>AD4*$V$5/100</f>
        <v>490.0004236111111</v>
      </c>
      <c r="AE5" s="15">
        <f>AE4*$V$5/100</f>
        <v>496.77306250000004</v>
      </c>
      <c r="AF5" s="15">
        <f aca="true" t="shared" si="2" ref="AF5:AK5">AF4*$AA$5/100</f>
        <v>486.48090893518514</v>
      </c>
      <c r="AG5" s="15">
        <f t="shared" si="2"/>
        <v>510.1591832638889</v>
      </c>
      <c r="AH5" s="15">
        <f t="shared" si="2"/>
        <v>503.70147208333333</v>
      </c>
      <c r="AI5" s="15">
        <f t="shared" si="2"/>
        <v>490.78604972222223</v>
      </c>
      <c r="AJ5" s="15">
        <f t="shared" si="2"/>
        <v>477.87062736111113</v>
      </c>
      <c r="AK5" s="15">
        <f t="shared" si="2"/>
        <v>458.4974938194444</v>
      </c>
      <c r="AL5" s="15">
        <f>AL4*$AG$5/100</f>
        <v>474.4480404354167</v>
      </c>
      <c r="AM5" s="15">
        <f>AM4*$AG$5/100</f>
        <v>494.8544077659722</v>
      </c>
      <c r="AN5" s="15">
        <f>AN4*$AG$5/100</f>
        <v>474.4480404354167</v>
      </c>
      <c r="AO5">
        <f aca="true" t="shared" si="3" ref="AO5:AT5">AO4*$AK$5/100</f>
        <v>394.30784468472217</v>
      </c>
      <c r="AP5">
        <f t="shared" si="3"/>
        <v>536.44206776875</v>
      </c>
      <c r="AQ5">
        <f t="shared" si="3"/>
        <v>522.6871429541666</v>
      </c>
      <c r="AR5">
        <f t="shared" si="3"/>
        <v>435.57261912847224</v>
      </c>
      <c r="AS5">
        <f t="shared" si="3"/>
        <v>463.0824687576389</v>
      </c>
      <c r="AT5">
        <f t="shared" si="3"/>
        <v>449.3275439430555</v>
      </c>
    </row>
    <row r="7" ht="15.75">
      <c r="A7" s="12" t="s">
        <v>33</v>
      </c>
    </row>
    <row r="8" spans="1:12" ht="15.75">
      <c r="A8" t="s">
        <v>26</v>
      </c>
      <c r="B8" s="9"/>
      <c r="C8" s="10"/>
      <c r="D8" s="10"/>
      <c r="E8" s="10"/>
      <c r="L8" t="s">
        <v>27</v>
      </c>
    </row>
    <row r="9" spans="1:48" ht="12.75">
      <c r="A9" s="2"/>
      <c r="B9" s="2">
        <v>1952</v>
      </c>
      <c r="C9" s="2">
        <v>1953</v>
      </c>
      <c r="D9" s="2">
        <v>1954</v>
      </c>
      <c r="E9" s="2">
        <v>1955</v>
      </c>
      <c r="F9" s="2">
        <v>1956</v>
      </c>
      <c r="G9" s="3">
        <v>1962</v>
      </c>
      <c r="H9" s="2">
        <v>1963</v>
      </c>
      <c r="I9" s="2">
        <v>1964</v>
      </c>
      <c r="J9" s="2">
        <v>1965</v>
      </c>
      <c r="K9" s="2">
        <v>1966</v>
      </c>
      <c r="L9" s="2">
        <v>1967</v>
      </c>
      <c r="M9" s="2">
        <v>1968</v>
      </c>
      <c r="N9" s="2">
        <v>1969</v>
      </c>
      <c r="O9" s="2">
        <v>1970</v>
      </c>
      <c r="P9" s="2">
        <v>1971</v>
      </c>
      <c r="Q9" s="2">
        <v>1972</v>
      </c>
      <c r="R9" s="2">
        <v>1973</v>
      </c>
      <c r="S9" s="2">
        <v>1974</v>
      </c>
      <c r="T9" s="2">
        <v>1975</v>
      </c>
      <c r="U9" s="2">
        <v>1976</v>
      </c>
      <c r="V9" s="2">
        <v>1977</v>
      </c>
      <c r="W9" s="2">
        <v>1978</v>
      </c>
      <c r="X9" s="2">
        <v>1979</v>
      </c>
      <c r="Y9" s="2">
        <v>1980</v>
      </c>
      <c r="Z9" s="2">
        <v>1981</v>
      </c>
      <c r="AA9" s="2">
        <v>1982</v>
      </c>
      <c r="AB9" s="2">
        <v>1983</v>
      </c>
      <c r="AC9" s="2">
        <v>1984</v>
      </c>
      <c r="AD9" s="2">
        <v>1985</v>
      </c>
      <c r="AE9" s="2">
        <v>1986</v>
      </c>
      <c r="AF9" s="3">
        <v>1987</v>
      </c>
      <c r="AG9" s="2">
        <v>1988</v>
      </c>
      <c r="AH9" s="2">
        <v>1989</v>
      </c>
      <c r="AI9" s="2">
        <v>1990</v>
      </c>
      <c r="AJ9" s="2">
        <v>1991</v>
      </c>
      <c r="AK9" s="2">
        <v>1992</v>
      </c>
      <c r="AL9" s="2">
        <v>1993</v>
      </c>
      <c r="AM9" s="2">
        <v>1994</v>
      </c>
      <c r="AN9" s="2">
        <v>1995</v>
      </c>
      <c r="AO9" s="2">
        <v>1996</v>
      </c>
      <c r="AP9" s="2">
        <v>1997</v>
      </c>
      <c r="AQ9" s="2">
        <v>1998</v>
      </c>
      <c r="AR9" s="2">
        <v>1999</v>
      </c>
      <c r="AS9" s="2">
        <v>2000</v>
      </c>
      <c r="AT9" s="2">
        <v>2001</v>
      </c>
      <c r="AU9" s="2">
        <v>2002</v>
      </c>
      <c r="AV9" s="2">
        <v>2003</v>
      </c>
    </row>
    <row r="10" spans="1:48" ht="12.75">
      <c r="A10" t="s">
        <v>42</v>
      </c>
      <c r="B10" s="15">
        <f>'Tramp trip_charter_raw'!B16</f>
        <v>112.8</v>
      </c>
      <c r="C10" s="15">
        <f>'Tramp trip_charter_raw'!C16</f>
        <v>87.77499999999999</v>
      </c>
      <c r="D10" s="15">
        <f>'Tramp trip_charter_raw'!D16</f>
        <v>93.5</v>
      </c>
      <c r="E10" s="15">
        <f>'Tramp trip_charter_raw'!E16</f>
        <v>129.79166666666666</v>
      </c>
      <c r="F10" s="15">
        <f>'Tramp trip_charter_raw'!F16</f>
        <v>151.89166666666668</v>
      </c>
      <c r="G10" s="15">
        <f>'Tramp trip_charter_raw'!G16</f>
        <v>78</v>
      </c>
      <c r="H10" s="15">
        <f>'Tramp trip_charter_raw'!H16</f>
        <v>85</v>
      </c>
      <c r="I10" s="15">
        <f>'Tramp trip_charter_raw'!I16</f>
        <v>86</v>
      </c>
      <c r="J10" s="15">
        <f>'Tramp trip_charter_raw'!J16</f>
        <v>90</v>
      </c>
      <c r="K10" s="15">
        <f>'Tramp trip_charter_raw'!K16</f>
        <v>86</v>
      </c>
      <c r="L10" s="15">
        <f>'Tramp trip_charter_raw'!L16</f>
        <v>94</v>
      </c>
      <c r="M10" s="15">
        <f>'Tramp trip_charter_raw'!M16</f>
        <v>92</v>
      </c>
      <c r="N10" s="15">
        <f>'Tramp trip_charter_raw'!N16</f>
        <v>85</v>
      </c>
      <c r="O10" s="15">
        <f>'Tramp trip_charter_raw'!O16</f>
        <v>119</v>
      </c>
      <c r="P10" s="15">
        <f>'Tramp trip_charter_raw'!P16</f>
        <v>81</v>
      </c>
      <c r="Q10" s="15">
        <f>'Tramp trip_charter_raw'!Q16</f>
        <v>74</v>
      </c>
      <c r="R10" s="15">
        <f>'Tramp trip_charter_raw'!R16</f>
        <v>162</v>
      </c>
      <c r="S10" s="15">
        <f>'Tramp trip_charter_raw'!S16</f>
        <v>218</v>
      </c>
      <c r="T10" s="15">
        <f>'Tramp trip_charter_raw'!T16</f>
        <v>142</v>
      </c>
      <c r="U10" s="15">
        <f>'Tramp trip_charter_raw'!U16</f>
        <v>134</v>
      </c>
      <c r="V10" s="15">
        <f>'Tramp trip_charter_raw'!V16</f>
        <v>133</v>
      </c>
      <c r="W10" s="15">
        <f>'Tramp trip_charter_raw'!W16</f>
        <v>140</v>
      </c>
      <c r="X10" s="15">
        <f>'Tramp trip_charter_raw'!X16</f>
        <v>179</v>
      </c>
      <c r="Y10" s="15">
        <f>'Tramp trip_charter_raw'!Y16</f>
        <v>213</v>
      </c>
      <c r="Z10" s="15">
        <f>'Tramp trip_charter_raw'!Z16</f>
        <v>196</v>
      </c>
      <c r="AA10" s="15">
        <f>'Tramp trip_charter_raw'!AA16</f>
        <v>159</v>
      </c>
      <c r="AB10" s="15">
        <f>'Tramp trip_charter_raw'!AB16</f>
        <v>170</v>
      </c>
      <c r="AC10" s="15">
        <f>'Tramp trip_charter_raw'!AC16</f>
        <v>173</v>
      </c>
      <c r="AD10" s="15">
        <f>'Tramp trip_charter_raw'!AD16</f>
        <v>167</v>
      </c>
      <c r="AE10" s="15">
        <f>'Tramp trip_charter_raw'!AE16</f>
        <v>158</v>
      </c>
      <c r="AF10" s="15">
        <f>'Tramp trip_charter_raw'!AF16</f>
        <v>174</v>
      </c>
      <c r="AG10" s="15">
        <f>'Tramp trip_charter_raw'!AG16</f>
        <v>195</v>
      </c>
      <c r="AH10" s="15">
        <f>'Tramp trip_charter_raw'!AH16</f>
        <v>204</v>
      </c>
      <c r="AI10" s="15">
        <f>'Tramp trip_charter_raw'!AI16</f>
        <v>198</v>
      </c>
      <c r="AJ10" s="15">
        <f>'Tramp trip_charter_raw'!AJ16</f>
        <v>205</v>
      </c>
      <c r="AK10" s="15">
        <f>'Tramp trip_charter_raw'!AK16</f>
        <v>195</v>
      </c>
      <c r="AL10" s="15">
        <f>'Tramp trip_charter_raw'!AL16</f>
        <v>196</v>
      </c>
      <c r="AM10" s="15">
        <f>'Tramp trip_charter_raw'!AM16</f>
        <v>201</v>
      </c>
      <c r="AN10" s="15">
        <f>'Tramp trip_charter_raw'!AN16</f>
        <v>225</v>
      </c>
      <c r="AO10" s="15">
        <f>'Tramp trip_charter_raw'!AO16</f>
        <v>193</v>
      </c>
      <c r="AP10" s="15">
        <f>'Tramp trip_charter_raw'!AP16</f>
        <v>193</v>
      </c>
      <c r="AQ10" s="15">
        <f>'Tramp trip_charter_raw'!AQ16</f>
        <v>172</v>
      </c>
      <c r="AR10" s="15">
        <f>'Tramp trip_charter_raw'!AR16</f>
        <v>178</v>
      </c>
      <c r="AS10" s="15">
        <f>'Tramp trip_charter_raw'!AS16</f>
        <v>199</v>
      </c>
      <c r="AT10" s="15">
        <f>'Tramp trip_charter_raw'!AT16</f>
        <v>198</v>
      </c>
      <c r="AU10" s="15">
        <f>'Tramp trip_charter_raw'!AU16</f>
        <v>203</v>
      </c>
      <c r="AV10" s="15">
        <f>'Tramp trip_charter_raw'!AV16</f>
        <v>230</v>
      </c>
    </row>
    <row r="11" spans="1:48" ht="12.75">
      <c r="A11" t="s">
        <v>45</v>
      </c>
      <c r="B11" s="15">
        <f>B10</f>
        <v>112.8</v>
      </c>
      <c r="C11" s="15">
        <f aca="true" t="shared" si="4" ref="C11:K11">C10</f>
        <v>87.77499999999999</v>
      </c>
      <c r="D11" s="15">
        <f t="shared" si="4"/>
        <v>93.5</v>
      </c>
      <c r="E11" s="15">
        <f t="shared" si="4"/>
        <v>129.79166666666666</v>
      </c>
      <c r="F11" s="15">
        <f t="shared" si="4"/>
        <v>151.89166666666668</v>
      </c>
      <c r="G11" s="15">
        <f t="shared" si="4"/>
        <v>78</v>
      </c>
      <c r="H11" s="15">
        <f t="shared" si="4"/>
        <v>85</v>
      </c>
      <c r="I11" s="15">
        <f t="shared" si="4"/>
        <v>86</v>
      </c>
      <c r="J11" s="15">
        <f t="shared" si="4"/>
        <v>90</v>
      </c>
      <c r="K11" s="15">
        <f t="shared" si="4"/>
        <v>86</v>
      </c>
      <c r="L11" s="15">
        <f>L10*SUM('Tramp trip_charter_raw'!$J$10:$J$15,'Tramp trip_charter_raw'!$K$4:$K$9)/1200</f>
        <v>83.97333333333333</v>
      </c>
      <c r="M11" s="15">
        <f>M10*SUM('Tramp trip_charter_raw'!$J$10:$J$15,'Tramp trip_charter_raw'!$K$4:$K$9)/1200</f>
        <v>82.18666666666667</v>
      </c>
      <c r="N11" s="15">
        <f>N10*SUM('Tramp trip_charter_raw'!$J$10:$J$15,'Tramp trip_charter_raw'!$K$4:$K$9)/1200</f>
        <v>75.93333333333334</v>
      </c>
      <c r="O11" s="15">
        <f>O10*SUM('Tramp trip_charter_raw'!$J$10:$J$15,'Tramp trip_charter_raw'!$K$4:$K$9)/1200</f>
        <v>106.30666666666667</v>
      </c>
      <c r="P11" s="15">
        <f>P10*SUM('Tramp trip_charter_raw'!$J$10:$J$15,'Tramp trip_charter_raw'!$K$4:$K$9)/1200</f>
        <v>72.36</v>
      </c>
      <c r="Q11" s="15">
        <f>Q10*SUM('Tramp trip_charter_raw'!$J$10:$J$15,'Tramp trip_charter_raw'!$K$4:$K$9)/1200</f>
        <v>66.10666666666667</v>
      </c>
      <c r="R11" s="15">
        <f>R10*SUM('Tramp trip_charter_raw'!$J$10:$J$15,'Tramp trip_charter_raw'!$K$4:$K$9)/1200</f>
        <v>144.72</v>
      </c>
      <c r="S11" s="15">
        <f>S10*SUM('Tramp trip_charter_raw'!$J$10:$J$15,'Tramp trip_charter_raw'!$K$4:$K$9)/1200</f>
        <v>194.74666666666667</v>
      </c>
      <c r="T11" s="15">
        <f>T10*SUM('Tramp trip_charter_raw'!$J$10:$J$15,'Tramp trip_charter_raw'!$K$4:$K$9)/1200</f>
        <v>126.85333333333334</v>
      </c>
      <c r="U11" s="15">
        <f>U10*SUM('Tramp trip_charter_raw'!$J$10:$J$15,'Tramp trip_charter_raw'!$K$4:$K$9)/1200</f>
        <v>119.70666666666666</v>
      </c>
      <c r="V11" s="15">
        <f>V10*SUM('Tramp trip_charter_raw'!$J$10:$J$15,'Tramp trip_charter_raw'!$K$4:$K$9)/1200</f>
        <v>118.81333333333333</v>
      </c>
      <c r="W11" s="15">
        <f>W10*SUM('Tramp trip_charter_raw'!$J$10:$J$15,'Tramp trip_charter_raw'!$K$4:$K$9)/1200</f>
        <v>125.06666666666666</v>
      </c>
      <c r="X11" s="15">
        <f>X10*SUM('Tramp trip_charter_raw'!$J$10:$J$15,'Tramp trip_charter_raw'!$K$4:$K$9)/1200</f>
        <v>159.90666666666667</v>
      </c>
      <c r="Y11" s="15">
        <f>Y10*SUM('Tramp trip_charter_raw'!$J$10:$J$15,'Tramp trip_charter_raw'!$K$4:$K$9)/1200</f>
        <v>190.28</v>
      </c>
      <c r="Z11" s="15">
        <f>Z10*SUM('Tramp trip_charter_raw'!$J$10:$J$15,'Tramp trip_charter_raw'!$K$4:$K$9)/1200</f>
        <v>175.09333333333333</v>
      </c>
      <c r="AA11" s="15">
        <f>AA10*SUM('Tramp trip_charter_raw'!$J$10:$J$15,'Tramp trip_charter_raw'!$K$4:$K$9)/1200</f>
        <v>142.04</v>
      </c>
      <c r="AB11" s="15">
        <f>AB10*SUM('Tramp trip_charter_raw'!$J$10:$J$15,'Tramp trip_charter_raw'!$K$4:$K$9)/1200</f>
        <v>151.86666666666667</v>
      </c>
      <c r="AC11" s="15">
        <f>AC10*SUM('Tramp trip_charter_raw'!$J$10:$J$15,'Tramp trip_charter_raw'!$K$4:$K$9)/1200</f>
        <v>154.54666666666665</v>
      </c>
      <c r="AD11" s="15">
        <f>AD10*SUM('Tramp trip_charter_raw'!$J$10:$J$15,'Tramp trip_charter_raw'!$K$4:$K$9)/1200</f>
        <v>149.18666666666667</v>
      </c>
      <c r="AE11" s="15">
        <f>AE10*SUM('Tramp trip_charter_raw'!$J$10:$J$15,'Tramp trip_charter_raw'!$K$4:$K$9)/1200</f>
        <v>141.14666666666668</v>
      </c>
      <c r="AF11" s="15">
        <f>AF10*SUM('Tramp trip_charter_raw'!$J$10:$J$15,'Tramp trip_charter_raw'!$K$4:$K$9)/1200</f>
        <v>155.44</v>
      </c>
      <c r="AG11" s="15">
        <f>AG10*SUM('Tramp trip_charter_raw'!$J$10:$J$15,'Tramp trip_charter_raw'!$K$4:$K$9)/1200</f>
        <v>174.2</v>
      </c>
      <c r="AH11" s="15">
        <f>AH10*SUM('Tramp trip_charter_raw'!$J$10:$J$15,'Tramp trip_charter_raw'!$K$4:$K$9)/1200</f>
        <v>182.24</v>
      </c>
      <c r="AI11" s="15">
        <f>AI10*SUM('Tramp trip_charter_raw'!$J$10:$J$15,'Tramp trip_charter_raw'!$K$4:$K$9)/1200</f>
        <v>176.88</v>
      </c>
      <c r="AJ11" s="15">
        <f>AJ10*SUM('Tramp trip_charter_raw'!$J$10:$J$15,'Tramp trip_charter_raw'!$K$4:$K$9)/1200</f>
        <v>183.13333333333333</v>
      </c>
      <c r="AK11" s="15">
        <f>AK10*SUM('Tramp trip_charter_raw'!$J$10:$J$15,'Tramp trip_charter_raw'!$K$4:$K$9)/1200</f>
        <v>174.2</v>
      </c>
      <c r="AL11" s="15">
        <f>AL10*SUM('Tramp trip_charter_raw'!$J$10:$J$15,'Tramp trip_charter_raw'!$K$4:$K$9)/1200</f>
        <v>175.09333333333333</v>
      </c>
      <c r="AM11" s="15">
        <f>AM10*SUM('Tramp trip_charter_raw'!$J$10:$J$15,'Tramp trip_charter_raw'!$K$4:$K$9)/1200</f>
        <v>179.56</v>
      </c>
      <c r="AN11" s="15">
        <f>AN10*SUM('Tramp trip_charter_raw'!$J$10:$J$15,'Tramp trip_charter_raw'!$K$4:$K$9)/1200</f>
        <v>201</v>
      </c>
      <c r="AO11" s="15">
        <f>AO10*SUM('Tramp trip_charter_raw'!$J$10:$J$15,'Tramp trip_charter_raw'!$K$4:$K$9)/1200</f>
        <v>172.41333333333333</v>
      </c>
      <c r="AP11" s="15">
        <f>AP10*SUM('Tramp trip_charter_raw'!$J$10:$J$15,'Tramp trip_charter_raw'!$K$4:$K$9)/1200</f>
        <v>172.41333333333333</v>
      </c>
      <c r="AQ11" s="15">
        <f>AQ10*SUM('Tramp trip_charter_raw'!$J$10:$J$15,'Tramp trip_charter_raw'!$K$4:$K$9)/1200</f>
        <v>153.65333333333334</v>
      </c>
      <c r="AR11" s="15">
        <f>AR10*SUM('Tramp trip_charter_raw'!$J$10:$J$15,'Tramp trip_charter_raw'!$K$4:$K$9)/1200</f>
        <v>159.01333333333332</v>
      </c>
      <c r="AS11" s="15">
        <f>AS10*SUM('Tramp trip_charter_raw'!$J$10:$J$15,'Tramp trip_charter_raw'!$K$4:$K$9)/1200</f>
        <v>177.77333333333334</v>
      </c>
      <c r="AT11" s="15">
        <f>AT10*SUM('Tramp trip_charter_raw'!$J$10:$J$15,'Tramp trip_charter_raw'!$K$4:$K$9)/1200</f>
        <v>176.88</v>
      </c>
      <c r="AU11" s="15">
        <f>AU10*SUM('Tramp trip_charter_raw'!$J$10:$J$15,'Tramp trip_charter_raw'!$K$4:$K$9)/1200</f>
        <v>181.34666666666666</v>
      </c>
      <c r="AV11" s="15">
        <f>AV10*SUM('Tramp trip_charter_raw'!$J$10:$J$15,'Tramp trip_charter_raw'!$K$4:$K$9)/1200</f>
        <v>205.46666666666667</v>
      </c>
    </row>
    <row r="13" spans="2:5" ht="15.75">
      <c r="B13" s="9" t="s">
        <v>34</v>
      </c>
      <c r="C13" s="10"/>
      <c r="D13" s="10"/>
      <c r="E13" s="10"/>
    </row>
    <row r="14" spans="1:17" ht="15.75">
      <c r="A14" t="s">
        <v>35</v>
      </c>
      <c r="B14" s="9"/>
      <c r="C14" s="10"/>
      <c r="D14" s="10"/>
      <c r="E14" s="10"/>
      <c r="L14" t="s">
        <v>36</v>
      </c>
      <c r="Q14" t="s">
        <v>37</v>
      </c>
    </row>
    <row r="15" spans="1:35" ht="12.75">
      <c r="A15" s="2"/>
      <c r="B15" s="2">
        <v>1952</v>
      </c>
      <c r="C15" s="2">
        <v>1953</v>
      </c>
      <c r="D15" s="2">
        <v>1954</v>
      </c>
      <c r="E15" s="2">
        <v>1955</v>
      </c>
      <c r="F15" s="2">
        <v>1956</v>
      </c>
      <c r="G15" s="11">
        <v>1962</v>
      </c>
      <c r="H15" s="2">
        <v>1963</v>
      </c>
      <c r="I15" s="2">
        <v>1964</v>
      </c>
      <c r="J15" s="2">
        <v>1965</v>
      </c>
      <c r="K15" s="2">
        <v>1966</v>
      </c>
      <c r="L15" s="2">
        <v>1967</v>
      </c>
      <c r="M15" s="2">
        <v>1968</v>
      </c>
      <c r="N15" s="2">
        <v>1969</v>
      </c>
      <c r="O15" s="2">
        <v>1970</v>
      </c>
      <c r="P15" s="2">
        <v>1971</v>
      </c>
      <c r="Q15" s="2">
        <v>1972</v>
      </c>
      <c r="R15" s="2">
        <v>1973</v>
      </c>
      <c r="S15" s="2">
        <v>1974</v>
      </c>
      <c r="T15" s="2">
        <v>1975</v>
      </c>
      <c r="U15" s="2">
        <v>1976</v>
      </c>
      <c r="V15" s="2">
        <v>1977</v>
      </c>
      <c r="W15" s="2">
        <v>1978</v>
      </c>
      <c r="X15" s="2">
        <v>1979</v>
      </c>
      <c r="Y15" s="2">
        <v>1980</v>
      </c>
      <c r="Z15" s="2">
        <v>1981</v>
      </c>
      <c r="AA15" s="2">
        <v>1982</v>
      </c>
      <c r="AB15" s="2">
        <v>1983</v>
      </c>
      <c r="AC15" s="2">
        <v>1984</v>
      </c>
      <c r="AD15" s="2">
        <v>1985</v>
      </c>
      <c r="AE15" s="2">
        <v>1986</v>
      </c>
      <c r="AF15" s="3">
        <v>1987</v>
      </c>
      <c r="AG15" s="2">
        <v>1988</v>
      </c>
      <c r="AH15" s="2">
        <v>1989</v>
      </c>
      <c r="AI15" s="2">
        <v>1990</v>
      </c>
    </row>
    <row r="16" spans="1:35" ht="12.75">
      <c r="A16" t="s">
        <v>42</v>
      </c>
      <c r="B16">
        <f>'Tramp time_charter_raw'!B16</f>
        <v>115.30000000000001</v>
      </c>
      <c r="C16">
        <f>'Tramp time_charter_raw'!C16</f>
        <v>68.37500000000001</v>
      </c>
      <c r="D16">
        <f>'Tramp time_charter_raw'!D16</f>
        <v>88</v>
      </c>
      <c r="E16">
        <f>'Tramp time_charter_raw'!E16</f>
        <v>140.1</v>
      </c>
      <c r="F16">
        <f>'Tramp time_charter_raw'!F16</f>
        <v>196.8</v>
      </c>
      <c r="G16">
        <f>'Tramp time_charter_raw'!G16</f>
        <v>64.8</v>
      </c>
      <c r="H16">
        <f>'Tramp time_charter_raw'!H16</f>
        <v>78.8</v>
      </c>
      <c r="I16">
        <f>'Tramp time_charter_raw'!I16</f>
        <v>88.3</v>
      </c>
      <c r="J16">
        <f>'Tramp time_charter_raw'!J16</f>
        <v>99</v>
      </c>
      <c r="K16">
        <f>'Tramp time_charter_raw'!K16</f>
        <v>88</v>
      </c>
      <c r="L16">
        <f>'Tramp time_charter_raw'!L16</f>
        <v>89</v>
      </c>
      <c r="M16">
        <f>'Tramp time_charter_raw'!M16</f>
        <v>93</v>
      </c>
      <c r="N16">
        <f>'Tramp time_charter_raw'!N16</f>
        <v>89</v>
      </c>
      <c r="O16">
        <f>'Tramp time_charter_raw'!O16</f>
        <v>131</v>
      </c>
      <c r="P16">
        <f>'Tramp time_charter_raw'!P16</f>
        <v>104</v>
      </c>
      <c r="Q16">
        <f>'Tramp time_charter_raw'!Q16</f>
        <v>105</v>
      </c>
      <c r="R16">
        <f>'Tramp time_charter_raw'!R16</f>
        <v>230</v>
      </c>
      <c r="S16">
        <f>'Tramp time_charter_raw'!S16</f>
        <v>301</v>
      </c>
      <c r="T16">
        <f>'Tramp time_charter_raw'!T16</f>
        <v>171</v>
      </c>
      <c r="U16">
        <f>'Tramp time_charter_raw'!U16</f>
        <v>175</v>
      </c>
      <c r="V16">
        <f>'Tramp time_charter_raw'!V16</f>
        <v>164</v>
      </c>
      <c r="W16">
        <f>'Tramp time_charter_raw'!W16</f>
        <v>195</v>
      </c>
      <c r="X16">
        <f>'Tramp time_charter_raw'!X16</f>
        <v>276</v>
      </c>
      <c r="Y16">
        <f>'Tramp time_charter_raw'!Y16</f>
        <v>381</v>
      </c>
      <c r="Z16">
        <f>'Tramp time_charter_raw'!Z16</f>
        <v>334</v>
      </c>
      <c r="AA16">
        <f>'Tramp time_charter_raw'!AA16</f>
        <v>204</v>
      </c>
      <c r="AB16">
        <f>'Tramp time_charter_raw'!AB16</f>
        <v>191</v>
      </c>
      <c r="AC16">
        <f>'Tramp time_charter_raw'!AC16</f>
        <v>180</v>
      </c>
      <c r="AD16">
        <f>'Tramp time_charter_raw'!AD16</f>
        <v>178</v>
      </c>
      <c r="AE16">
        <f>'Tramp time_charter_raw'!AE16</f>
        <v>152</v>
      </c>
      <c r="AF16">
        <f>'Tramp time_charter_raw'!AF16</f>
        <v>219</v>
      </c>
      <c r="AG16">
        <f>'Tramp time_charter_raw'!AG16</f>
        <v>330</v>
      </c>
      <c r="AH16">
        <f>'Tramp time_charter_raw'!AH16</f>
        <v>337</v>
      </c>
      <c r="AI16">
        <f>'Tramp time_charter_raw'!AI16</f>
        <v>331</v>
      </c>
    </row>
    <row r="17" spans="1:35" ht="12.75">
      <c r="A17" t="s">
        <v>45</v>
      </c>
      <c r="B17">
        <f>B16</f>
        <v>115.30000000000001</v>
      </c>
      <c r="C17">
        <f aca="true" t="shared" si="5" ref="C17:K17">C16</f>
        <v>68.37500000000001</v>
      </c>
      <c r="D17">
        <f t="shared" si="5"/>
        <v>88</v>
      </c>
      <c r="E17">
        <f t="shared" si="5"/>
        <v>140.1</v>
      </c>
      <c r="F17">
        <f t="shared" si="5"/>
        <v>196.8</v>
      </c>
      <c r="G17">
        <f t="shared" si="5"/>
        <v>64.8</v>
      </c>
      <c r="H17">
        <f t="shared" si="5"/>
        <v>78.8</v>
      </c>
      <c r="I17">
        <f t="shared" si="5"/>
        <v>88.3</v>
      </c>
      <c r="J17">
        <f t="shared" si="5"/>
        <v>99</v>
      </c>
      <c r="K17">
        <f t="shared" si="5"/>
        <v>88</v>
      </c>
      <c r="L17">
        <f>L16*SUM('Tramp time_charter_raw'!J10:J15,'Tramp time_charter_raw'!K4:K9)/1200</f>
        <v>87.73916666666666</v>
      </c>
      <c r="M17">
        <f>M16*SUM('Tramp time_charter_raw'!K10:K15,'Tramp time_charter_raw'!L4:L9)/1200</f>
        <v>74.1675</v>
      </c>
      <c r="N17">
        <f>N16*SUM('Tramp time_charter_raw'!L10:L15,'Tramp time_charter_raw'!M4:M9)/1200</f>
        <v>85.36583333333333</v>
      </c>
      <c r="O17">
        <f>O16*SUM('Tramp time_charter_raw'!M10:M15,'Tramp time_charter_raw'!N4:N9)/1200</f>
        <v>118.2275</v>
      </c>
      <c r="P17">
        <f>P16*SUM('Tramp time_charter_raw'!N10:N15,'Tramp time_charter_raw'!O4:O9)/1200</f>
        <v>108.94</v>
      </c>
      <c r="Q17">
        <f>Q16*$P$17/100</f>
        <v>114.38699999999999</v>
      </c>
      <c r="R17">
        <f aca="true" t="shared" si="6" ref="R17:AI17">R16*$P$17/100</f>
        <v>250.562</v>
      </c>
      <c r="S17">
        <f t="shared" si="6"/>
        <v>327.9094</v>
      </c>
      <c r="T17">
        <f t="shared" si="6"/>
        <v>186.2874</v>
      </c>
      <c r="U17">
        <f t="shared" si="6"/>
        <v>190.645</v>
      </c>
      <c r="V17">
        <f t="shared" si="6"/>
        <v>178.6616</v>
      </c>
      <c r="W17">
        <f t="shared" si="6"/>
        <v>212.433</v>
      </c>
      <c r="X17">
        <f t="shared" si="6"/>
        <v>300.6744</v>
      </c>
      <c r="Y17">
        <f t="shared" si="6"/>
        <v>415.0614</v>
      </c>
      <c r="Z17">
        <f t="shared" si="6"/>
        <v>363.8596</v>
      </c>
      <c r="AA17">
        <f t="shared" si="6"/>
        <v>222.2376</v>
      </c>
      <c r="AB17">
        <f t="shared" si="6"/>
        <v>208.0754</v>
      </c>
      <c r="AC17">
        <f t="shared" si="6"/>
        <v>196.092</v>
      </c>
      <c r="AD17">
        <f t="shared" si="6"/>
        <v>193.9132</v>
      </c>
      <c r="AE17">
        <f t="shared" si="6"/>
        <v>165.58880000000002</v>
      </c>
      <c r="AF17">
        <f t="shared" si="6"/>
        <v>238.5786</v>
      </c>
      <c r="AG17">
        <f t="shared" si="6"/>
        <v>359.50199999999995</v>
      </c>
      <c r="AH17">
        <f t="shared" si="6"/>
        <v>367.1278</v>
      </c>
      <c r="AI17">
        <f t="shared" si="6"/>
        <v>360.5914</v>
      </c>
    </row>
    <row r="20" ht="12.75">
      <c r="A20" s="2" t="s">
        <v>72</v>
      </c>
    </row>
    <row r="21" ht="12.75">
      <c r="A21" s="2"/>
    </row>
    <row r="22" spans="1:61" s="2" customFormat="1" ht="12.75">
      <c r="A22" s="2" t="s">
        <v>46</v>
      </c>
      <c r="B22" s="2">
        <v>1945</v>
      </c>
      <c r="C22" s="2">
        <v>1946</v>
      </c>
      <c r="D22" s="2">
        <v>1947</v>
      </c>
      <c r="E22" s="2">
        <v>1948</v>
      </c>
      <c r="F22" s="2">
        <v>1949</v>
      </c>
      <c r="G22" s="2">
        <v>1950</v>
      </c>
      <c r="H22" s="2">
        <v>1951</v>
      </c>
      <c r="I22" s="2">
        <v>1952</v>
      </c>
      <c r="J22" s="2">
        <v>1953</v>
      </c>
      <c r="K22" s="2">
        <v>1954</v>
      </c>
      <c r="L22" s="2">
        <v>1955</v>
      </c>
      <c r="M22" s="2">
        <v>1956</v>
      </c>
      <c r="N22" s="2">
        <v>1957</v>
      </c>
      <c r="O22" s="2">
        <v>1958</v>
      </c>
      <c r="P22" s="2">
        <v>1959</v>
      </c>
      <c r="Q22" s="2">
        <v>1960</v>
      </c>
      <c r="R22" s="2">
        <v>1961</v>
      </c>
      <c r="S22" s="2">
        <v>1962</v>
      </c>
      <c r="T22" s="2">
        <v>1963</v>
      </c>
      <c r="U22" s="2">
        <v>1964</v>
      </c>
      <c r="V22" s="2">
        <v>1965</v>
      </c>
      <c r="W22" s="2">
        <v>1966</v>
      </c>
      <c r="X22" s="2">
        <v>1967</v>
      </c>
      <c r="Y22" s="2">
        <v>1968</v>
      </c>
      <c r="Z22" s="2">
        <v>1969</v>
      </c>
      <c r="AA22" s="2">
        <v>1970</v>
      </c>
      <c r="AB22" s="2">
        <v>1971</v>
      </c>
      <c r="AC22" s="2">
        <v>1972</v>
      </c>
      <c r="AD22" s="2">
        <v>1973</v>
      </c>
      <c r="AE22" s="2">
        <v>1974</v>
      </c>
      <c r="AF22" s="2">
        <v>1975</v>
      </c>
      <c r="AG22" s="2">
        <v>1976</v>
      </c>
      <c r="AH22" s="2">
        <v>1977</v>
      </c>
      <c r="AI22" s="2">
        <v>1978</v>
      </c>
      <c r="AJ22" s="2">
        <v>1979</v>
      </c>
      <c r="AK22" s="2">
        <v>1980</v>
      </c>
      <c r="AL22" s="2">
        <v>1981</v>
      </c>
      <c r="AM22" s="2">
        <v>1982</v>
      </c>
      <c r="AN22" s="2">
        <v>1983</v>
      </c>
      <c r="AO22" s="2">
        <v>1984</v>
      </c>
      <c r="AP22" s="2">
        <v>1985</v>
      </c>
      <c r="AQ22" s="2">
        <v>1986</v>
      </c>
      <c r="AR22" s="2">
        <v>1987</v>
      </c>
      <c r="AS22" s="2">
        <v>1988</v>
      </c>
      <c r="AT22" s="2">
        <v>1989</v>
      </c>
      <c r="AU22" s="2">
        <v>1990</v>
      </c>
      <c r="AV22" s="2">
        <v>1991</v>
      </c>
      <c r="AW22" s="2">
        <v>1992</v>
      </c>
      <c r="AX22" s="2">
        <v>1993</v>
      </c>
      <c r="AY22" s="2">
        <v>1994</v>
      </c>
      <c r="AZ22" s="2">
        <v>1995</v>
      </c>
      <c r="BA22" s="2">
        <v>1996</v>
      </c>
      <c r="BB22" s="2">
        <v>1997</v>
      </c>
      <c r="BC22" s="2">
        <v>1998</v>
      </c>
      <c r="BD22" s="2">
        <v>1999</v>
      </c>
      <c r="BE22" s="2">
        <v>2000</v>
      </c>
      <c r="BF22" s="2">
        <v>2001</v>
      </c>
      <c r="BG22" s="2">
        <v>2002</v>
      </c>
      <c r="BH22" s="2">
        <v>2003</v>
      </c>
      <c r="BI22" s="2">
        <v>2004</v>
      </c>
    </row>
    <row r="23" spans="1:61" ht="12.75">
      <c r="A23" s="2" t="s">
        <v>73</v>
      </c>
      <c r="B23" t="s">
        <v>47</v>
      </c>
      <c r="C23" t="s">
        <v>47</v>
      </c>
      <c r="D23" t="s">
        <v>47</v>
      </c>
      <c r="E23">
        <v>16.38</v>
      </c>
      <c r="F23">
        <v>16.35</v>
      </c>
      <c r="G23">
        <v>16.53</v>
      </c>
      <c r="H23">
        <v>17.72</v>
      </c>
      <c r="I23">
        <v>18.02</v>
      </c>
      <c r="J23">
        <v>18.24</v>
      </c>
      <c r="K23">
        <v>18.42</v>
      </c>
      <c r="L23">
        <v>18.74</v>
      </c>
      <c r="M23">
        <v>19.39</v>
      </c>
      <c r="N23">
        <v>20.04</v>
      </c>
      <c r="O23">
        <v>20.5</v>
      </c>
      <c r="P23">
        <v>20.75</v>
      </c>
      <c r="Q23">
        <v>21.04</v>
      </c>
      <c r="R23">
        <v>21.28</v>
      </c>
      <c r="S23">
        <v>21.57</v>
      </c>
      <c r="T23">
        <v>21.8</v>
      </c>
      <c r="U23">
        <v>22.13</v>
      </c>
      <c r="V23">
        <v>22.54</v>
      </c>
      <c r="W23">
        <v>23.18</v>
      </c>
      <c r="X23">
        <v>23.89</v>
      </c>
      <c r="Y23">
        <v>24.91</v>
      </c>
      <c r="Z23">
        <v>26.15</v>
      </c>
      <c r="AA23">
        <v>27.53</v>
      </c>
      <c r="AB23">
        <v>28.91</v>
      </c>
      <c r="AC23">
        <v>30.18</v>
      </c>
      <c r="AD23">
        <v>31.85</v>
      </c>
      <c r="AE23">
        <v>34.73</v>
      </c>
      <c r="AF23">
        <v>38</v>
      </c>
      <c r="AG23">
        <v>40.2</v>
      </c>
      <c r="AH23">
        <v>42.75</v>
      </c>
      <c r="AI23">
        <v>45.76</v>
      </c>
      <c r="AJ23">
        <v>49.55</v>
      </c>
      <c r="AK23">
        <v>54.04</v>
      </c>
      <c r="AL23">
        <v>59.12</v>
      </c>
      <c r="AM23">
        <v>62.73</v>
      </c>
      <c r="AN23">
        <v>65.21</v>
      </c>
      <c r="AO23">
        <v>67.65</v>
      </c>
      <c r="AP23">
        <v>69.71</v>
      </c>
      <c r="AQ23">
        <v>71.25</v>
      </c>
      <c r="AR23">
        <v>73.2</v>
      </c>
      <c r="AS23">
        <v>75.69</v>
      </c>
      <c r="AT23">
        <v>78.56</v>
      </c>
      <c r="AU23">
        <v>81.59</v>
      </c>
      <c r="AV23">
        <v>84.44</v>
      </c>
      <c r="AW23">
        <v>86.39</v>
      </c>
      <c r="AX23">
        <v>88.38</v>
      </c>
      <c r="AY23">
        <v>90.26</v>
      </c>
      <c r="AZ23">
        <v>92.11</v>
      </c>
      <c r="BA23">
        <v>93.85</v>
      </c>
      <c r="BB23">
        <v>95.41</v>
      </c>
      <c r="BC23">
        <v>96.47</v>
      </c>
      <c r="BD23">
        <v>97.87</v>
      </c>
      <c r="BE23">
        <v>100</v>
      </c>
      <c r="BF23">
        <v>102.37</v>
      </c>
      <c r="BG23">
        <v>103.95</v>
      </c>
      <c r="BH23">
        <v>106.3</v>
      </c>
      <c r="BI23">
        <v>109.1</v>
      </c>
    </row>
    <row r="24" spans="1:61" ht="12.75">
      <c r="A24" s="2" t="s">
        <v>74</v>
      </c>
      <c r="B24" t="s">
        <v>47</v>
      </c>
      <c r="C24" t="s">
        <v>47</v>
      </c>
      <c r="D24" t="s">
        <v>47</v>
      </c>
      <c r="E24">
        <v>13.84</v>
      </c>
      <c r="F24">
        <v>14.17</v>
      </c>
      <c r="G24">
        <v>13.97</v>
      </c>
      <c r="H24">
        <v>15.09</v>
      </c>
      <c r="I24">
        <v>15.42</v>
      </c>
      <c r="J24">
        <v>15.54</v>
      </c>
      <c r="K24">
        <v>15.61</v>
      </c>
      <c r="L24">
        <v>15.56</v>
      </c>
      <c r="M24">
        <v>15.79</v>
      </c>
      <c r="N24">
        <v>16.33</v>
      </c>
      <c r="O24">
        <v>16.78</v>
      </c>
      <c r="P24">
        <v>16.93</v>
      </c>
      <c r="Q24">
        <v>17.19</v>
      </c>
      <c r="R24">
        <v>17.37</v>
      </c>
      <c r="S24">
        <v>17.57</v>
      </c>
      <c r="T24">
        <v>17.78</v>
      </c>
      <c r="U24">
        <v>18.01</v>
      </c>
      <c r="V24">
        <v>18.31</v>
      </c>
      <c r="W24">
        <v>18.86</v>
      </c>
      <c r="X24">
        <v>19.38</v>
      </c>
      <c r="Y24">
        <v>20.2</v>
      </c>
      <c r="Z24">
        <v>21.29</v>
      </c>
      <c r="AA24">
        <v>22.55</v>
      </c>
      <c r="AB24">
        <v>23.51</v>
      </c>
      <c r="AC24">
        <v>24.29</v>
      </c>
      <c r="AD24">
        <v>25.8</v>
      </c>
      <c r="AE24">
        <v>28.64</v>
      </c>
      <c r="AF24">
        <v>31.26</v>
      </c>
      <c r="AG24">
        <v>33.05</v>
      </c>
      <c r="AH24">
        <v>35.2</v>
      </c>
      <c r="AI24">
        <v>37.89</v>
      </c>
      <c r="AJ24">
        <v>42.16</v>
      </c>
      <c r="AK24">
        <v>47.85</v>
      </c>
      <c r="AL24">
        <v>52.79</v>
      </c>
      <c r="AM24">
        <v>56.04</v>
      </c>
      <c r="AN24">
        <v>57.84</v>
      </c>
      <c r="AO24">
        <v>60.34</v>
      </c>
      <c r="AP24">
        <v>62.49</v>
      </c>
      <c r="AQ24">
        <v>63.65</v>
      </c>
      <c r="AR24">
        <v>66.03</v>
      </c>
      <c r="AS24">
        <v>68.68</v>
      </c>
      <c r="AT24">
        <v>71.99</v>
      </c>
      <c r="AU24">
        <v>75.88</v>
      </c>
      <c r="AV24">
        <v>79.09</v>
      </c>
      <c r="AW24">
        <v>81.48</v>
      </c>
      <c r="AX24">
        <v>83.89</v>
      </c>
      <c r="AY24">
        <v>86.08</v>
      </c>
      <c r="AZ24">
        <v>88.49</v>
      </c>
      <c r="BA24">
        <v>91.09</v>
      </c>
      <c r="BB24">
        <v>93.22</v>
      </c>
      <c r="BC24">
        <v>94.66</v>
      </c>
      <c r="BD24">
        <v>96.73</v>
      </c>
      <c r="BE24">
        <v>100</v>
      </c>
      <c r="BF24">
        <v>102.83</v>
      </c>
      <c r="BG24">
        <v>104.46</v>
      </c>
      <c r="BH24">
        <v>106.83</v>
      </c>
      <c r="BI24">
        <v>109.69</v>
      </c>
    </row>
    <row r="25" spans="1:61" ht="12.75">
      <c r="A25" s="2" t="s">
        <v>78</v>
      </c>
      <c r="B25" t="s">
        <v>47</v>
      </c>
      <c r="C25" t="s">
        <v>47</v>
      </c>
      <c r="D25" t="s">
        <v>47</v>
      </c>
      <c r="E25">
        <v>15.58</v>
      </c>
      <c r="F25">
        <v>14.84</v>
      </c>
      <c r="G25">
        <v>16.11</v>
      </c>
      <c r="H25">
        <v>20.2</v>
      </c>
      <c r="I25">
        <v>19.13</v>
      </c>
      <c r="J25">
        <v>18.36</v>
      </c>
      <c r="K25">
        <v>18.74</v>
      </c>
      <c r="L25">
        <v>18.7</v>
      </c>
      <c r="M25">
        <v>18.89</v>
      </c>
      <c r="N25">
        <v>19.25</v>
      </c>
      <c r="O25">
        <v>18.3</v>
      </c>
      <c r="P25">
        <v>17.97</v>
      </c>
      <c r="Q25">
        <v>18.26</v>
      </c>
      <c r="R25">
        <v>17.99</v>
      </c>
      <c r="S25">
        <v>17.58</v>
      </c>
      <c r="T25">
        <v>17.73</v>
      </c>
      <c r="U25">
        <v>18.16</v>
      </c>
      <c r="V25">
        <v>18.36</v>
      </c>
      <c r="W25">
        <v>18.87</v>
      </c>
      <c r="X25">
        <v>19.02</v>
      </c>
      <c r="Y25">
        <v>19.23</v>
      </c>
      <c r="Z25">
        <v>19.82</v>
      </c>
      <c r="AA25">
        <v>21.15</v>
      </c>
      <c r="AB25">
        <v>22.27</v>
      </c>
      <c r="AC25">
        <v>23.86</v>
      </c>
      <c r="AD25">
        <v>28.35</v>
      </c>
      <c r="AE25">
        <v>41.99</v>
      </c>
      <c r="AF25">
        <v>45.77</v>
      </c>
      <c r="AG25">
        <v>47.2</v>
      </c>
      <c r="AH25">
        <v>51.08</v>
      </c>
      <c r="AI25">
        <v>55.12</v>
      </c>
      <c r="AJ25">
        <v>65.74</v>
      </c>
      <c r="AK25">
        <v>82.45</v>
      </c>
      <c r="AL25">
        <v>86.99</v>
      </c>
      <c r="AM25">
        <v>85.56</v>
      </c>
      <c r="AN25">
        <v>82.04</v>
      </c>
      <c r="AO25">
        <v>83.52</v>
      </c>
      <c r="AP25">
        <v>81.42</v>
      </c>
      <c r="AQ25">
        <v>78.67</v>
      </c>
      <c r="AR25">
        <v>84.37</v>
      </c>
      <c r="AS25">
        <v>88.46</v>
      </c>
      <c r="AT25">
        <v>91.15</v>
      </c>
      <c r="AU25">
        <v>94.1</v>
      </c>
      <c r="AV25">
        <v>94.1</v>
      </c>
      <c r="AW25">
        <v>94.85</v>
      </c>
      <c r="AX25">
        <v>94.63</v>
      </c>
      <c r="AY25">
        <v>96.23</v>
      </c>
      <c r="AZ25">
        <v>100.57</v>
      </c>
      <c r="BA25">
        <v>101.58</v>
      </c>
      <c r="BB25">
        <v>99.08</v>
      </c>
      <c r="BC25">
        <v>93.11</v>
      </c>
      <c r="BD25">
        <v>93.91</v>
      </c>
      <c r="BE25">
        <v>100</v>
      </c>
      <c r="BF25">
        <v>96.46</v>
      </c>
      <c r="BG25">
        <v>94.08</v>
      </c>
      <c r="BH25">
        <v>96.85</v>
      </c>
      <c r="BI25">
        <v>102.31</v>
      </c>
    </row>
    <row r="26" ht="12.75">
      <c r="A26" s="2"/>
    </row>
    <row r="27" spans="1:61" ht="12.75">
      <c r="A27" s="2" t="s">
        <v>77</v>
      </c>
      <c r="B27" t="s">
        <v>47</v>
      </c>
      <c r="C27" t="s">
        <v>47</v>
      </c>
      <c r="D27" t="s">
        <v>47</v>
      </c>
      <c r="E27" t="s">
        <v>47</v>
      </c>
      <c r="F27" t="s">
        <v>47</v>
      </c>
      <c r="G27" t="s">
        <v>47</v>
      </c>
      <c r="H27" t="s">
        <v>47</v>
      </c>
      <c r="I27" t="s">
        <v>47</v>
      </c>
      <c r="J27" t="s">
        <v>47</v>
      </c>
      <c r="K27" t="s">
        <v>47</v>
      </c>
      <c r="L27" t="s">
        <v>47</v>
      </c>
      <c r="M27" t="s">
        <v>47</v>
      </c>
      <c r="N27" t="s">
        <v>47</v>
      </c>
      <c r="O27">
        <v>48.75</v>
      </c>
      <c r="P27">
        <v>46.96</v>
      </c>
      <c r="Q27">
        <v>46.78</v>
      </c>
      <c r="R27">
        <v>44.84</v>
      </c>
      <c r="S27">
        <v>44.52</v>
      </c>
      <c r="T27">
        <v>45.39</v>
      </c>
      <c r="U27">
        <v>46.2</v>
      </c>
      <c r="V27">
        <v>47.37</v>
      </c>
      <c r="W27">
        <v>48.2</v>
      </c>
      <c r="X27">
        <v>47.17</v>
      </c>
      <c r="Y27">
        <v>46.77</v>
      </c>
      <c r="Z27">
        <v>47.57</v>
      </c>
      <c r="AA27">
        <v>47.11</v>
      </c>
      <c r="AB27">
        <v>47.27</v>
      </c>
      <c r="AC27">
        <v>47.02</v>
      </c>
      <c r="AD27">
        <v>53.04</v>
      </c>
      <c r="AE27">
        <v>68.17</v>
      </c>
      <c r="AF27">
        <v>67.02</v>
      </c>
      <c r="AG27">
        <v>71.12</v>
      </c>
      <c r="AH27">
        <v>72.23</v>
      </c>
      <c r="AI27">
        <v>69.51</v>
      </c>
      <c r="AJ27">
        <v>77.6</v>
      </c>
      <c r="AK27">
        <v>89.27</v>
      </c>
      <c r="AL27">
        <v>101.44</v>
      </c>
      <c r="AM27">
        <v>103.75</v>
      </c>
      <c r="AN27">
        <v>103.41</v>
      </c>
      <c r="AO27">
        <v>109.61</v>
      </c>
      <c r="AP27">
        <v>111.15</v>
      </c>
      <c r="AQ27">
        <v>93.74</v>
      </c>
      <c r="AR27">
        <v>88.66</v>
      </c>
      <c r="AS27">
        <v>89.74</v>
      </c>
      <c r="AT27">
        <v>93.75</v>
      </c>
      <c r="AU27">
        <v>91.65</v>
      </c>
      <c r="AV27">
        <v>92.37</v>
      </c>
      <c r="AW27">
        <v>90.13</v>
      </c>
      <c r="AX27">
        <v>88.73</v>
      </c>
      <c r="AY27">
        <v>89.51</v>
      </c>
      <c r="AZ27">
        <v>89.73</v>
      </c>
      <c r="BA27">
        <v>90.11</v>
      </c>
      <c r="BB27">
        <v>93.3</v>
      </c>
      <c r="BC27">
        <v>90.4</v>
      </c>
      <c r="BD27">
        <v>89.93</v>
      </c>
      <c r="BE27">
        <v>100</v>
      </c>
      <c r="BF27">
        <v>100.63</v>
      </c>
      <c r="BG27">
        <v>98.09</v>
      </c>
      <c r="BH27">
        <v>96.32</v>
      </c>
      <c r="BI27">
        <v>97.37</v>
      </c>
    </row>
    <row r="28" spans="1:61" ht="12.75">
      <c r="A28" s="2" t="s">
        <v>79</v>
      </c>
      <c r="B28" t="s">
        <v>47</v>
      </c>
      <c r="C28" t="s">
        <v>47</v>
      </c>
      <c r="D28" t="s">
        <v>47</v>
      </c>
      <c r="E28" t="s">
        <v>47</v>
      </c>
      <c r="F28" t="s">
        <v>47</v>
      </c>
      <c r="G28" t="s">
        <v>47</v>
      </c>
      <c r="H28" t="s">
        <v>47</v>
      </c>
      <c r="I28" t="s">
        <v>47</v>
      </c>
      <c r="J28" t="s">
        <v>47</v>
      </c>
      <c r="K28" t="s">
        <v>47</v>
      </c>
      <c r="L28" t="s">
        <v>47</v>
      </c>
      <c r="M28" t="s">
        <v>47</v>
      </c>
      <c r="N28" t="s">
        <v>47</v>
      </c>
      <c r="O28" t="s">
        <v>47</v>
      </c>
      <c r="P28" t="s">
        <v>47</v>
      </c>
      <c r="Q28">
        <v>25.06</v>
      </c>
      <c r="R28">
        <v>26.23</v>
      </c>
      <c r="S28">
        <v>27.26</v>
      </c>
      <c r="T28">
        <v>28.1</v>
      </c>
      <c r="U28">
        <v>28.95</v>
      </c>
      <c r="V28">
        <v>30.02</v>
      </c>
      <c r="W28">
        <v>31.05</v>
      </c>
      <c r="X28">
        <v>31.55</v>
      </c>
      <c r="Y28">
        <v>32.28</v>
      </c>
      <c r="Z28">
        <v>33.62</v>
      </c>
      <c r="AA28">
        <v>36.21</v>
      </c>
      <c r="AB28">
        <v>39.01</v>
      </c>
      <c r="AC28">
        <v>41.08</v>
      </c>
      <c r="AD28">
        <v>43.7</v>
      </c>
      <c r="AE28">
        <v>46.77</v>
      </c>
      <c r="AF28">
        <v>49.42</v>
      </c>
      <c r="AG28">
        <v>51.22</v>
      </c>
      <c r="AH28">
        <v>53.13</v>
      </c>
      <c r="AI28">
        <v>55.39</v>
      </c>
      <c r="AJ28">
        <v>57.49</v>
      </c>
      <c r="AK28">
        <v>60.32</v>
      </c>
      <c r="AL28">
        <v>62.87</v>
      </c>
      <c r="AM28">
        <v>65.66</v>
      </c>
      <c r="AN28">
        <v>67.8</v>
      </c>
      <c r="AO28">
        <v>69.2</v>
      </c>
      <c r="AP28">
        <v>70.62</v>
      </c>
      <c r="AQ28">
        <v>72.87</v>
      </c>
      <c r="AR28">
        <v>74.24</v>
      </c>
      <c r="AS28">
        <v>75.37</v>
      </c>
      <c r="AT28">
        <v>77.19</v>
      </c>
      <c r="AU28">
        <v>79.81</v>
      </c>
      <c r="AV28">
        <v>85.19</v>
      </c>
      <c r="AW28">
        <v>89.48</v>
      </c>
      <c r="AX28">
        <v>92.76</v>
      </c>
      <c r="AY28">
        <v>95.09</v>
      </c>
      <c r="AZ28">
        <v>97.02</v>
      </c>
      <c r="BA28">
        <v>98.01</v>
      </c>
      <c r="BB28">
        <v>98.78</v>
      </c>
      <c r="BC28">
        <v>99.76</v>
      </c>
      <c r="BD28">
        <v>100.25</v>
      </c>
      <c r="BE28">
        <v>100</v>
      </c>
      <c r="BF28">
        <v>101.2</v>
      </c>
      <c r="BG28">
        <v>102.67</v>
      </c>
      <c r="BH28">
        <v>103.74</v>
      </c>
      <c r="BI28">
        <v>104.54</v>
      </c>
    </row>
    <row r="29" spans="1:55" ht="12.75">
      <c r="A29" s="2" t="s">
        <v>80</v>
      </c>
      <c r="B29" t="s">
        <v>47</v>
      </c>
      <c r="C29" t="s">
        <v>47</v>
      </c>
      <c r="D29" t="s">
        <v>47</v>
      </c>
      <c r="E29">
        <v>3.33</v>
      </c>
      <c r="F29">
        <v>4.2</v>
      </c>
      <c r="G29">
        <v>4.19</v>
      </c>
      <c r="H29">
        <v>4.19</v>
      </c>
      <c r="I29">
        <v>4.19</v>
      </c>
      <c r="J29">
        <v>4.2</v>
      </c>
      <c r="K29">
        <v>4.2</v>
      </c>
      <c r="L29">
        <v>4.2</v>
      </c>
      <c r="M29">
        <v>4.2</v>
      </c>
      <c r="N29">
        <v>4.2</v>
      </c>
      <c r="O29">
        <v>4.2</v>
      </c>
      <c r="P29">
        <v>4.2</v>
      </c>
      <c r="Q29">
        <v>4.2</v>
      </c>
      <c r="R29">
        <v>4.03</v>
      </c>
      <c r="S29">
        <v>4</v>
      </c>
      <c r="T29">
        <v>4</v>
      </c>
      <c r="U29">
        <v>4</v>
      </c>
      <c r="V29">
        <v>4</v>
      </c>
      <c r="W29">
        <v>4</v>
      </c>
      <c r="X29">
        <v>4</v>
      </c>
      <c r="Y29">
        <v>4</v>
      </c>
      <c r="Z29">
        <v>3.94</v>
      </c>
      <c r="AA29">
        <v>3.66</v>
      </c>
      <c r="AB29">
        <v>3.51</v>
      </c>
      <c r="AC29">
        <v>3.19</v>
      </c>
      <c r="AD29">
        <v>2.67</v>
      </c>
      <c r="AE29">
        <v>2.59</v>
      </c>
      <c r="AF29">
        <v>2.46</v>
      </c>
      <c r="AG29">
        <v>2.52</v>
      </c>
      <c r="AH29">
        <v>2.32</v>
      </c>
      <c r="AI29">
        <v>2.01</v>
      </c>
      <c r="AJ29">
        <v>1.83</v>
      </c>
      <c r="AK29">
        <v>1.82</v>
      </c>
      <c r="AL29">
        <v>2.26</v>
      </c>
      <c r="AM29">
        <v>2.43</v>
      </c>
      <c r="AN29">
        <v>2.55</v>
      </c>
      <c r="AO29">
        <v>2.85</v>
      </c>
      <c r="AP29">
        <v>2.94</v>
      </c>
      <c r="AQ29">
        <v>2.17</v>
      </c>
      <c r="AR29">
        <v>1.8</v>
      </c>
      <c r="AS29">
        <v>1.76</v>
      </c>
      <c r="AT29">
        <v>1.88</v>
      </c>
      <c r="AU29">
        <v>1.62</v>
      </c>
      <c r="AV29">
        <v>1.66</v>
      </c>
      <c r="AW29">
        <v>1.56</v>
      </c>
      <c r="AX29">
        <v>1.65</v>
      </c>
      <c r="AY29">
        <v>1.62</v>
      </c>
      <c r="AZ29">
        <v>1.43</v>
      </c>
      <c r="BA29">
        <v>1.5</v>
      </c>
      <c r="BB29">
        <v>1.73</v>
      </c>
      <c r="BC29">
        <v>1.76</v>
      </c>
    </row>
    <row r="30" spans="1:60" ht="12.75">
      <c r="A30" s="2" t="s">
        <v>81</v>
      </c>
      <c r="B30" t="s">
        <v>47</v>
      </c>
      <c r="C30" t="s">
        <v>47</v>
      </c>
      <c r="D30" t="s">
        <v>47</v>
      </c>
      <c r="E30" t="s">
        <v>47</v>
      </c>
      <c r="F30" t="s">
        <v>47</v>
      </c>
      <c r="G30" t="s">
        <v>47</v>
      </c>
      <c r="H30" t="s">
        <v>47</v>
      </c>
      <c r="I30" t="s">
        <v>47</v>
      </c>
      <c r="J30" t="s">
        <v>47</v>
      </c>
      <c r="K30" t="s">
        <v>47</v>
      </c>
      <c r="L30" t="s">
        <v>47</v>
      </c>
      <c r="M30" t="s">
        <v>47</v>
      </c>
      <c r="N30" t="s">
        <v>47</v>
      </c>
      <c r="O30" t="s">
        <v>47</v>
      </c>
      <c r="P30" t="s">
        <v>47</v>
      </c>
      <c r="Q30" t="s">
        <v>47</v>
      </c>
      <c r="R30" t="s">
        <v>47</v>
      </c>
      <c r="S30" t="s">
        <v>47</v>
      </c>
      <c r="T30" t="s">
        <v>47</v>
      </c>
      <c r="U30" t="s">
        <v>47</v>
      </c>
      <c r="V30" t="s">
        <v>47</v>
      </c>
      <c r="W30" t="s">
        <v>47</v>
      </c>
      <c r="X30" t="s">
        <v>47</v>
      </c>
      <c r="Y30" t="s">
        <v>47</v>
      </c>
      <c r="Z30" t="s">
        <v>47</v>
      </c>
      <c r="AA30" t="s">
        <v>47</v>
      </c>
      <c r="AB30" t="s">
        <v>47</v>
      </c>
      <c r="AC30" t="s">
        <v>47</v>
      </c>
      <c r="AD30" t="s">
        <v>47</v>
      </c>
      <c r="AE30" t="s">
        <v>47</v>
      </c>
      <c r="AF30" t="s">
        <v>47</v>
      </c>
      <c r="AG30" t="s">
        <v>47</v>
      </c>
      <c r="AH30" t="s">
        <v>47</v>
      </c>
      <c r="AI30" t="s">
        <v>47</v>
      </c>
      <c r="AJ30" t="s">
        <v>47</v>
      </c>
      <c r="AK30" t="s">
        <v>47</v>
      </c>
      <c r="AL30" t="s">
        <v>47</v>
      </c>
      <c r="AM30" t="s">
        <v>47</v>
      </c>
      <c r="AN30" t="s">
        <v>47</v>
      </c>
      <c r="AO30" t="s">
        <v>47</v>
      </c>
      <c r="AP30" t="s">
        <v>47</v>
      </c>
      <c r="AQ30" t="s">
        <v>47</v>
      </c>
      <c r="AR30" t="s">
        <v>47</v>
      </c>
      <c r="AS30" t="s">
        <v>47</v>
      </c>
      <c r="AT30" t="s">
        <v>47</v>
      </c>
      <c r="AU30" t="s">
        <v>47</v>
      </c>
      <c r="AV30" t="s">
        <v>47</v>
      </c>
      <c r="AW30" t="s">
        <v>47</v>
      </c>
      <c r="AX30" t="s">
        <v>47</v>
      </c>
      <c r="AY30" t="s">
        <v>47</v>
      </c>
      <c r="AZ30" t="s">
        <v>47</v>
      </c>
      <c r="BA30" t="s">
        <v>47</v>
      </c>
      <c r="BB30" t="s">
        <v>47</v>
      </c>
      <c r="BC30" t="s">
        <v>47</v>
      </c>
      <c r="BD30">
        <v>0.94</v>
      </c>
      <c r="BE30">
        <v>1.09</v>
      </c>
      <c r="BF30">
        <v>1.12</v>
      </c>
      <c r="BG30">
        <v>1.06</v>
      </c>
      <c r="BH30">
        <v>0.89</v>
      </c>
    </row>
    <row r="31" spans="1:48" ht="12.75">
      <c r="A31" s="2" t="s">
        <v>87</v>
      </c>
      <c r="F31">
        <v>32.29</v>
      </c>
      <c r="G31">
        <v>30.28</v>
      </c>
      <c r="H31">
        <v>32.6</v>
      </c>
      <c r="I31">
        <v>33.3</v>
      </c>
      <c r="J31">
        <v>32.68</v>
      </c>
      <c r="K31">
        <v>32.75</v>
      </c>
      <c r="L31">
        <v>33.3</v>
      </c>
      <c r="M31">
        <v>34.15</v>
      </c>
      <c r="N31">
        <v>34.87</v>
      </c>
      <c r="O31">
        <v>35.59</v>
      </c>
      <c r="P31">
        <v>35.94</v>
      </c>
      <c r="Q31">
        <v>36.48</v>
      </c>
      <c r="R31">
        <v>37.31</v>
      </c>
      <c r="S31">
        <v>38.38</v>
      </c>
      <c r="T31">
        <v>39.53</v>
      </c>
      <c r="U31">
        <v>40.45</v>
      </c>
      <c r="V31">
        <v>41.76</v>
      </c>
      <c r="W31">
        <v>43.27</v>
      </c>
      <c r="X31">
        <v>43.97</v>
      </c>
      <c r="Y31">
        <v>44.68</v>
      </c>
      <c r="Z31">
        <v>45.52</v>
      </c>
      <c r="AA31">
        <v>47.08</v>
      </c>
      <c r="AB31">
        <v>49.55</v>
      </c>
      <c r="AC31">
        <v>52.27</v>
      </c>
      <c r="AD31">
        <v>55.93</v>
      </c>
      <c r="AE31">
        <v>59.82</v>
      </c>
      <c r="AF31">
        <v>63.38</v>
      </c>
      <c r="AG31">
        <v>66.1</v>
      </c>
      <c r="AH31">
        <v>68.54</v>
      </c>
      <c r="AI31">
        <v>70.38</v>
      </c>
      <c r="AJ31">
        <v>73.28</v>
      </c>
      <c r="AK31">
        <v>77.25</v>
      </c>
      <c r="AL31">
        <v>82.14</v>
      </c>
      <c r="AM31">
        <v>86.46</v>
      </c>
      <c r="AN31">
        <v>89.3</v>
      </c>
      <c r="AO31">
        <v>91.45</v>
      </c>
      <c r="AP31">
        <v>93.44</v>
      </c>
      <c r="AQ31">
        <v>93.32</v>
      </c>
      <c r="AR31">
        <v>93.55</v>
      </c>
      <c r="AS31">
        <v>94.74</v>
      </c>
      <c r="AT31">
        <v>97.37</v>
      </c>
      <c r="AU31">
        <v>100</v>
      </c>
      <c r="AV31">
        <v>103.64</v>
      </c>
    </row>
    <row r="32" ht="12.75">
      <c r="A32" s="2"/>
    </row>
    <row r="33" spans="1:61" ht="12.75">
      <c r="A33" s="2" t="s">
        <v>79</v>
      </c>
      <c r="B33" t="s">
        <v>47</v>
      </c>
      <c r="C33" t="s">
        <v>47</v>
      </c>
      <c r="D33" t="s">
        <v>47</v>
      </c>
      <c r="F33">
        <f aca="true" t="shared" si="7" ref="F33:O33">F31*$Q28/$Q31</f>
        <v>22.181672149122807</v>
      </c>
      <c r="G33">
        <f t="shared" si="7"/>
        <v>20.800899122807017</v>
      </c>
      <c r="H33">
        <f t="shared" si="7"/>
        <v>22.39462719298246</v>
      </c>
      <c r="I33">
        <f t="shared" si="7"/>
        <v>22.87549342105263</v>
      </c>
      <c r="J33">
        <f t="shared" si="7"/>
        <v>22.449583333333333</v>
      </c>
      <c r="K33">
        <f t="shared" si="7"/>
        <v>22.49766995614035</v>
      </c>
      <c r="L33">
        <f t="shared" si="7"/>
        <v>22.87549342105263</v>
      </c>
      <c r="M33">
        <f t="shared" si="7"/>
        <v>23.4594024122807</v>
      </c>
      <c r="N33">
        <f t="shared" si="7"/>
        <v>23.954007675438596</v>
      </c>
      <c r="O33">
        <f t="shared" si="7"/>
        <v>24.448612938596494</v>
      </c>
      <c r="P33">
        <f>P31*$Q28/$Q31</f>
        <v>24.68904605263158</v>
      </c>
      <c r="Q33">
        <v>25.06</v>
      </c>
      <c r="R33">
        <v>26.23</v>
      </c>
      <c r="S33">
        <v>27.26</v>
      </c>
      <c r="T33">
        <v>28.1</v>
      </c>
      <c r="U33">
        <v>28.95</v>
      </c>
      <c r="V33">
        <v>30.02</v>
      </c>
      <c r="W33">
        <v>31.05</v>
      </c>
      <c r="X33">
        <v>31.55</v>
      </c>
      <c r="Y33">
        <v>32.28</v>
      </c>
      <c r="Z33">
        <v>33.62</v>
      </c>
      <c r="AA33">
        <v>36.21</v>
      </c>
      <c r="AB33">
        <v>39.01</v>
      </c>
      <c r="AC33">
        <v>41.08</v>
      </c>
      <c r="AD33">
        <v>43.7</v>
      </c>
      <c r="AE33">
        <v>46.77</v>
      </c>
      <c r="AF33">
        <v>49.42</v>
      </c>
      <c r="AG33">
        <v>51.22</v>
      </c>
      <c r="AH33">
        <v>53.13</v>
      </c>
      <c r="AI33">
        <v>55.39</v>
      </c>
      <c r="AJ33">
        <v>57.49</v>
      </c>
      <c r="AK33">
        <v>60.32</v>
      </c>
      <c r="AL33">
        <v>62.87</v>
      </c>
      <c r="AM33">
        <v>65.66</v>
      </c>
      <c r="AN33">
        <v>67.8</v>
      </c>
      <c r="AO33">
        <v>69.2</v>
      </c>
      <c r="AP33">
        <v>70.62</v>
      </c>
      <c r="AQ33">
        <v>72.87</v>
      </c>
      <c r="AR33">
        <v>74.24</v>
      </c>
      <c r="AS33">
        <v>75.37</v>
      </c>
      <c r="AT33">
        <v>77.19</v>
      </c>
      <c r="AU33">
        <v>79.81</v>
      </c>
      <c r="AV33">
        <v>85.19</v>
      </c>
      <c r="AW33">
        <v>89.48</v>
      </c>
      <c r="AX33">
        <v>92.76</v>
      </c>
      <c r="AY33">
        <v>95.09</v>
      </c>
      <c r="AZ33">
        <v>97.02</v>
      </c>
      <c r="BA33">
        <v>98.01</v>
      </c>
      <c r="BB33">
        <v>98.78</v>
      </c>
      <c r="BC33">
        <v>99.76</v>
      </c>
      <c r="BD33">
        <v>100.25</v>
      </c>
      <c r="BE33">
        <v>100</v>
      </c>
      <c r="BF33">
        <v>101.2</v>
      </c>
      <c r="BG33">
        <v>102.67</v>
      </c>
      <c r="BH33">
        <v>103.74</v>
      </c>
      <c r="BI33">
        <v>104.54</v>
      </c>
    </row>
    <row r="34" ht="12.75">
      <c r="A34" s="2" t="s">
        <v>88</v>
      </c>
    </row>
    <row r="35" ht="12.75">
      <c r="A35" s="2"/>
    </row>
    <row r="36" ht="12.75">
      <c r="A36" s="2" t="s">
        <v>68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24"/>
  <sheetViews>
    <sheetView workbookViewId="0" topLeftCell="A1">
      <selection activeCell="AL4" sqref="AL4"/>
    </sheetView>
  </sheetViews>
  <sheetFormatPr defaultColWidth="9.140625" defaultRowHeight="12.75"/>
  <cols>
    <col min="1" max="1" width="42.421875" style="0" customWidth="1"/>
  </cols>
  <sheetData>
    <row r="1" spans="1:61" s="2" customFormat="1" ht="12.75">
      <c r="A1" s="2" t="s">
        <v>86</v>
      </c>
      <c r="B1" s="2">
        <f>'all yearly series_raw'!B22</f>
        <v>1945</v>
      </c>
      <c r="C1" s="2">
        <f>'all yearly series_raw'!C22</f>
        <v>1946</v>
      </c>
      <c r="D1" s="2">
        <f>'all yearly series_raw'!D22</f>
        <v>1947</v>
      </c>
      <c r="E1" s="2">
        <f>'all yearly series_raw'!E22</f>
        <v>1948</v>
      </c>
      <c r="F1" s="2">
        <f>'all yearly series_raw'!F22</f>
        <v>1949</v>
      </c>
      <c r="G1" s="2">
        <f>'all yearly series_raw'!G22</f>
        <v>1950</v>
      </c>
      <c r="H1" s="2">
        <f>'all yearly series_raw'!H22</f>
        <v>1951</v>
      </c>
      <c r="I1" s="2">
        <f>'all yearly series_raw'!I22</f>
        <v>1952</v>
      </c>
      <c r="J1" s="2">
        <f>'all yearly series_raw'!J22</f>
        <v>1953</v>
      </c>
      <c r="K1" s="2">
        <f>'all yearly series_raw'!K22</f>
        <v>1954</v>
      </c>
      <c r="L1" s="2">
        <f>'all yearly series_raw'!L22</f>
        <v>1955</v>
      </c>
      <c r="M1" s="2">
        <f>'all yearly series_raw'!M22</f>
        <v>1956</v>
      </c>
      <c r="N1" s="2">
        <f>'all yearly series_raw'!N22</f>
        <v>1957</v>
      </c>
      <c r="O1" s="2">
        <f>'all yearly series_raw'!O22</f>
        <v>1958</v>
      </c>
      <c r="P1" s="2">
        <f>'all yearly series_raw'!P22</f>
        <v>1959</v>
      </c>
      <c r="Q1" s="2">
        <f>'all yearly series_raw'!Q22</f>
        <v>1960</v>
      </c>
      <c r="R1" s="2">
        <f>'all yearly series_raw'!R22</f>
        <v>1961</v>
      </c>
      <c r="S1" s="2">
        <f>'all yearly series_raw'!S22</f>
        <v>1962</v>
      </c>
      <c r="T1" s="2">
        <f>'all yearly series_raw'!T22</f>
        <v>1963</v>
      </c>
      <c r="U1" s="2">
        <f>'all yearly series_raw'!U22</f>
        <v>1964</v>
      </c>
      <c r="V1" s="2">
        <f>'all yearly series_raw'!V22</f>
        <v>1965</v>
      </c>
      <c r="W1" s="2">
        <f>'all yearly series_raw'!W22</f>
        <v>1966</v>
      </c>
      <c r="X1" s="2">
        <f>'all yearly series_raw'!X22</f>
        <v>1967</v>
      </c>
      <c r="Y1" s="2">
        <f>'all yearly series_raw'!Y22</f>
        <v>1968</v>
      </c>
      <c r="Z1" s="2">
        <f>'all yearly series_raw'!Z22</f>
        <v>1969</v>
      </c>
      <c r="AA1" s="2">
        <f>'all yearly series_raw'!AA22</f>
        <v>1970</v>
      </c>
      <c r="AB1" s="2">
        <f>'all yearly series_raw'!AB22</f>
        <v>1971</v>
      </c>
      <c r="AC1" s="2">
        <f>'all yearly series_raw'!AC22</f>
        <v>1972</v>
      </c>
      <c r="AD1" s="2">
        <f>'all yearly series_raw'!AD22</f>
        <v>1973</v>
      </c>
      <c r="AE1" s="2">
        <f>'all yearly series_raw'!AE22</f>
        <v>1974</v>
      </c>
      <c r="AF1" s="2">
        <f>'all yearly series_raw'!AF22</f>
        <v>1975</v>
      </c>
      <c r="AG1" s="2">
        <f>'all yearly series_raw'!AG22</f>
        <v>1976</v>
      </c>
      <c r="AH1" s="2">
        <f>'all yearly series_raw'!AH22</f>
        <v>1977</v>
      </c>
      <c r="AI1" s="2">
        <f>'all yearly series_raw'!AI22</f>
        <v>1978</v>
      </c>
      <c r="AJ1" s="2">
        <f>'all yearly series_raw'!AJ22</f>
        <v>1979</v>
      </c>
      <c r="AK1" s="2">
        <f>'all yearly series_raw'!AK22</f>
        <v>1980</v>
      </c>
      <c r="AL1" s="2">
        <f>'all yearly series_raw'!AL22</f>
        <v>1981</v>
      </c>
      <c r="AM1" s="2">
        <f>'all yearly series_raw'!AM22</f>
        <v>1982</v>
      </c>
      <c r="AN1" s="2">
        <f>'all yearly series_raw'!AN22</f>
        <v>1983</v>
      </c>
      <c r="AO1" s="2">
        <f>'all yearly series_raw'!AO22</f>
        <v>1984</v>
      </c>
      <c r="AP1" s="2">
        <f>'all yearly series_raw'!AP22</f>
        <v>1985</v>
      </c>
      <c r="AQ1" s="2">
        <f>'all yearly series_raw'!AQ22</f>
        <v>1986</v>
      </c>
      <c r="AR1" s="2">
        <f>'all yearly series_raw'!AR22</f>
        <v>1987</v>
      </c>
      <c r="AS1" s="2">
        <f>'all yearly series_raw'!AS22</f>
        <v>1988</v>
      </c>
      <c r="AT1" s="2">
        <f>'all yearly series_raw'!AT22</f>
        <v>1989</v>
      </c>
      <c r="AU1" s="2">
        <f>'all yearly series_raw'!AU22</f>
        <v>1990</v>
      </c>
      <c r="AV1" s="2">
        <f>'all yearly series_raw'!AV22</f>
        <v>1991</v>
      </c>
      <c r="AW1" s="2">
        <f>'all yearly series_raw'!AW22</f>
        <v>1992</v>
      </c>
      <c r="AX1" s="2">
        <f>'all yearly series_raw'!AX22</f>
        <v>1993</v>
      </c>
      <c r="AY1" s="2">
        <f>'all yearly series_raw'!AY22</f>
        <v>1994</v>
      </c>
      <c r="AZ1" s="2">
        <f>'all yearly series_raw'!AZ22</f>
        <v>1995</v>
      </c>
      <c r="BA1" s="2">
        <f>'all yearly series_raw'!BA22</f>
        <v>1996</v>
      </c>
      <c r="BB1" s="2">
        <f>'all yearly series_raw'!BB22</f>
        <v>1997</v>
      </c>
      <c r="BC1" s="2">
        <f>'all yearly series_raw'!BC22</f>
        <v>1998</v>
      </c>
      <c r="BD1" s="2">
        <f>'all yearly series_raw'!BD22</f>
        <v>1999</v>
      </c>
      <c r="BE1" s="2">
        <f>'all yearly series_raw'!BE22</f>
        <v>2000</v>
      </c>
      <c r="BF1" s="2">
        <f>'all yearly series_raw'!BF22</f>
        <v>2001</v>
      </c>
      <c r="BG1" s="2">
        <f>'all yearly series_raw'!BG22</f>
        <v>2002</v>
      </c>
      <c r="BH1" s="2">
        <f>'all yearly series_raw'!BH22</f>
        <v>2003</v>
      </c>
      <c r="BI1" s="2">
        <f>'all yearly series_raw'!BI22</f>
        <v>2004</v>
      </c>
    </row>
    <row r="2" spans="1:61" ht="12.75">
      <c r="A2" s="16" t="s">
        <v>70</v>
      </c>
      <c r="K2">
        <v>100</v>
      </c>
      <c r="L2" s="15">
        <f>'all yearly series_raw'!B5</f>
        <v>107.91666666666669</v>
      </c>
      <c r="M2" s="15">
        <f>'all yearly series_raw'!C5</f>
        <v>119.075</v>
      </c>
      <c r="N2">
        <v>132</v>
      </c>
      <c r="O2">
        <v>122</v>
      </c>
      <c r="P2">
        <v>120</v>
      </c>
      <c r="Q2">
        <v>122</v>
      </c>
      <c r="R2">
        <v>127</v>
      </c>
      <c r="S2" s="15">
        <f>'all yearly series_raw'!D5</f>
        <v>130.58333333333334</v>
      </c>
      <c r="T2" s="15">
        <f>'all yearly series_raw'!E5</f>
        <v>132.83333333333334</v>
      </c>
      <c r="U2" s="15">
        <f>'all yearly series_raw'!F5</f>
        <v>137.83333333333334</v>
      </c>
      <c r="V2" s="15">
        <f>'all yearly series_raw'!G5</f>
        <v>142.08333333333334</v>
      </c>
      <c r="W2" s="15">
        <f>'all yearly series_raw'!H5</f>
        <v>147.91666666666666</v>
      </c>
      <c r="X2" s="15">
        <f>'all yearly series_raw'!I5</f>
        <v>152.41666666666666</v>
      </c>
      <c r="Y2" s="15">
        <f>'all yearly series_raw'!J5</f>
        <v>152.62118055555555</v>
      </c>
      <c r="Z2" s="15">
        <f>'all yearly series_raw'!K5</f>
        <v>155.34444444444446</v>
      </c>
      <c r="AA2" s="15">
        <f>'all yearly series_raw'!L5</f>
        <v>162.09340277777778</v>
      </c>
      <c r="AB2" s="15">
        <f>'all yearly series_raw'!M5</f>
        <v>179.025</v>
      </c>
      <c r="AC2" s="15">
        <f>'all yearly series_raw'!N5</f>
        <v>186.83958333333337</v>
      </c>
      <c r="AD2" s="15">
        <f>'all yearly series_raw'!O5</f>
        <v>198.7982638888889</v>
      </c>
      <c r="AE2" s="15">
        <f>'all yearly series_raw'!P5</f>
        <v>265.57743055555557</v>
      </c>
      <c r="AF2" s="15">
        <f>'all yearly series_raw'!Q5</f>
        <v>289.85</v>
      </c>
      <c r="AG2" s="15">
        <f>'all yearly series_raw'!R5</f>
        <v>305.4791666666667</v>
      </c>
      <c r="AH2" s="15">
        <f>'all yearly series_raw'!S5</f>
        <v>325.37083333333334</v>
      </c>
      <c r="AI2" s="15">
        <f>'all yearly series_raw'!T5</f>
        <v>342.42083333333335</v>
      </c>
      <c r="AJ2" s="15">
        <f>'all yearly series_raw'!U5</f>
        <v>379.3625</v>
      </c>
      <c r="AK2" s="15">
        <f>'all yearly series_raw'!V5</f>
        <v>406.35833333333335</v>
      </c>
      <c r="AL2" s="15">
        <f>'all yearly series_raw'!W5</f>
        <v>447.5625</v>
      </c>
      <c r="AM2" s="15">
        <f>'all yearly series_raw'!X5</f>
        <v>455.7322916666667</v>
      </c>
      <c r="AN2" s="15">
        <f>'all yearly series_raw'!Y5</f>
        <v>453.95625</v>
      </c>
      <c r="AO2" s="15">
        <f>'all yearly series_raw'!Z5</f>
        <v>578.7527777777779</v>
      </c>
      <c r="AP2" s="15">
        <f>'all yearly series_raw'!AA5</f>
        <v>645.7711180555556</v>
      </c>
      <c r="AQ2" s="15">
        <f>'all yearly series_raw'!AB5</f>
        <v>538.4247916666667</v>
      </c>
      <c r="AR2" s="15">
        <f>'all yearly series_raw'!AC5</f>
        <v>493.725375</v>
      </c>
      <c r="AS2" s="15">
        <f>'all yearly series_raw'!AD5</f>
        <v>490.0004236111111</v>
      </c>
      <c r="AT2" s="15">
        <f>'all yearly series_raw'!AE5</f>
        <v>496.77306250000004</v>
      </c>
      <c r="AU2" s="15">
        <f>'all yearly series_raw'!AF5</f>
        <v>486.48090893518514</v>
      </c>
      <c r="AV2" s="15">
        <f>'all yearly series_raw'!AG5</f>
        <v>510.1591832638889</v>
      </c>
      <c r="AW2" s="15">
        <f>'all yearly series_raw'!AH5</f>
        <v>503.70147208333333</v>
      </c>
      <c r="AX2" s="15">
        <f>'all yearly series_raw'!AI5</f>
        <v>490.78604972222223</v>
      </c>
      <c r="AY2" s="15">
        <f>'all yearly series_raw'!AJ5</f>
        <v>477.87062736111113</v>
      </c>
      <c r="AZ2" s="15">
        <f>'all yearly series_raw'!AK5</f>
        <v>458.4974938194444</v>
      </c>
      <c r="BA2" s="15">
        <f>'all yearly series_raw'!AL5</f>
        <v>474.4480404354167</v>
      </c>
      <c r="BB2" s="15">
        <f>'all yearly series_raw'!AM5</f>
        <v>494.8544077659722</v>
      </c>
      <c r="BC2" s="15">
        <f>'all yearly series_raw'!AN5</f>
        <v>474.4480404354167</v>
      </c>
      <c r="BD2" s="15">
        <f>'all yearly series_raw'!AO5</f>
        <v>394.30784468472217</v>
      </c>
      <c r="BE2" s="15">
        <f>'all yearly series_raw'!AP5</f>
        <v>536.44206776875</v>
      </c>
      <c r="BF2" s="15">
        <f>'all yearly series_raw'!AQ5</f>
        <v>522.6871429541666</v>
      </c>
      <c r="BG2" s="15">
        <f>'all yearly series_raw'!AR5</f>
        <v>435.57261912847224</v>
      </c>
      <c r="BH2" s="15">
        <f>'all yearly series_raw'!AS5</f>
        <v>463.0824687576389</v>
      </c>
      <c r="BI2" s="15">
        <f>'all yearly series_raw'!AT5</f>
        <v>449.3275439430555</v>
      </c>
    </row>
    <row r="3" spans="1:61" ht="12.75">
      <c r="A3" s="16" t="s">
        <v>48</v>
      </c>
      <c r="I3" s="15">
        <f>'all yearly series_raw'!B11</f>
        <v>112.8</v>
      </c>
      <c r="J3" s="15">
        <f>'all yearly series_raw'!C11</f>
        <v>87.77499999999999</v>
      </c>
      <c r="K3" s="15">
        <f>'all yearly series_raw'!D11</f>
        <v>93.5</v>
      </c>
      <c r="L3" s="15">
        <f>'all yearly series_raw'!E11</f>
        <v>129.79166666666666</v>
      </c>
      <c r="M3" s="15">
        <f>'all yearly series_raw'!F11</f>
        <v>151.89166666666668</v>
      </c>
      <c r="N3">
        <v>125</v>
      </c>
      <c r="O3">
        <v>78</v>
      </c>
      <c r="P3">
        <v>79</v>
      </c>
      <c r="Q3">
        <v>82</v>
      </c>
      <c r="R3">
        <v>84</v>
      </c>
      <c r="S3" s="15">
        <f>'all yearly series_raw'!G11</f>
        <v>78</v>
      </c>
      <c r="T3" s="15">
        <f>'all yearly series_raw'!H11</f>
        <v>85</v>
      </c>
      <c r="U3" s="15">
        <f>'all yearly series_raw'!I11</f>
        <v>86</v>
      </c>
      <c r="V3" s="15">
        <f>'all yearly series_raw'!J11</f>
        <v>90</v>
      </c>
      <c r="W3" s="15">
        <f>'all yearly series_raw'!K11</f>
        <v>86</v>
      </c>
      <c r="X3" s="15">
        <f>'all yearly series_raw'!L11</f>
        <v>83.97333333333333</v>
      </c>
      <c r="Y3" s="15">
        <f>'all yearly series_raw'!M11</f>
        <v>82.18666666666667</v>
      </c>
      <c r="Z3" s="15">
        <f>'all yearly series_raw'!N11</f>
        <v>75.93333333333334</v>
      </c>
      <c r="AA3" s="15">
        <f>'all yearly series_raw'!O11</f>
        <v>106.30666666666667</v>
      </c>
      <c r="AB3" s="15">
        <f>'all yearly series_raw'!P11</f>
        <v>72.36</v>
      </c>
      <c r="AC3" s="15">
        <f>'all yearly series_raw'!Q11</f>
        <v>66.10666666666667</v>
      </c>
      <c r="AD3" s="15">
        <f>'all yearly series_raw'!R11</f>
        <v>144.72</v>
      </c>
      <c r="AE3" s="15">
        <f>'all yearly series_raw'!S11</f>
        <v>194.74666666666667</v>
      </c>
      <c r="AF3" s="15">
        <f>'all yearly series_raw'!T11</f>
        <v>126.85333333333334</v>
      </c>
      <c r="AG3" s="15">
        <f>'all yearly series_raw'!U11</f>
        <v>119.70666666666666</v>
      </c>
      <c r="AH3" s="15">
        <f>'all yearly series_raw'!V11</f>
        <v>118.81333333333333</v>
      </c>
      <c r="AI3" s="15">
        <f>'all yearly series_raw'!W11</f>
        <v>125.06666666666666</v>
      </c>
      <c r="AJ3" s="15">
        <f>'all yearly series_raw'!X11</f>
        <v>159.90666666666667</v>
      </c>
      <c r="AK3" s="15">
        <f>'all yearly series_raw'!Y11</f>
        <v>190.28</v>
      </c>
      <c r="AL3" s="15">
        <f>'all yearly series_raw'!Z11</f>
        <v>175.09333333333333</v>
      </c>
      <c r="AM3" s="15">
        <f>'all yearly series_raw'!AA11</f>
        <v>142.04</v>
      </c>
      <c r="AN3" s="15">
        <f>'all yearly series_raw'!AB11</f>
        <v>151.86666666666667</v>
      </c>
      <c r="AO3" s="15">
        <f>'all yearly series_raw'!AC11</f>
        <v>154.54666666666665</v>
      </c>
      <c r="AP3" s="15">
        <f>'all yearly series_raw'!AD11</f>
        <v>149.18666666666667</v>
      </c>
      <c r="AQ3" s="15">
        <f>'all yearly series_raw'!AE11</f>
        <v>141.14666666666668</v>
      </c>
      <c r="AR3" s="15">
        <f>'all yearly series_raw'!AF11</f>
        <v>155.44</v>
      </c>
      <c r="AS3" s="15">
        <f>'all yearly series_raw'!AG11</f>
        <v>174.2</v>
      </c>
      <c r="AT3" s="15">
        <f>'all yearly series_raw'!AH11</f>
        <v>182.24</v>
      </c>
      <c r="AU3" s="15">
        <f>'all yearly series_raw'!AI11</f>
        <v>176.88</v>
      </c>
      <c r="AV3" s="15">
        <f>'all yearly series_raw'!AJ11</f>
        <v>183.13333333333333</v>
      </c>
      <c r="AW3" s="15">
        <f>'all yearly series_raw'!AK11</f>
        <v>174.2</v>
      </c>
      <c r="AX3" s="15">
        <f>'all yearly series_raw'!AL11</f>
        <v>175.09333333333333</v>
      </c>
      <c r="AY3" s="15">
        <f>'all yearly series_raw'!AM11</f>
        <v>179.56</v>
      </c>
      <c r="AZ3" s="15">
        <f>'all yearly series_raw'!AN11</f>
        <v>201</v>
      </c>
      <c r="BA3" s="15">
        <f>'all yearly series_raw'!AO11</f>
        <v>172.41333333333333</v>
      </c>
      <c r="BB3" s="15">
        <f>'all yearly series_raw'!AP11</f>
        <v>172.41333333333333</v>
      </c>
      <c r="BC3" s="15">
        <f>'all yearly series_raw'!AQ11</f>
        <v>153.65333333333334</v>
      </c>
      <c r="BD3" s="15">
        <f>'all yearly series_raw'!AR11</f>
        <v>159.01333333333332</v>
      </c>
      <c r="BE3" s="15">
        <f>'all yearly series_raw'!AS11</f>
        <v>177.77333333333334</v>
      </c>
      <c r="BF3" s="15">
        <f>'all yearly series_raw'!AT11</f>
        <v>176.88</v>
      </c>
      <c r="BG3" s="15">
        <f>'all yearly series_raw'!AU11</f>
        <v>181.34666666666666</v>
      </c>
      <c r="BH3" s="15">
        <f>'all yearly series_raw'!AV11</f>
        <v>205.46666666666667</v>
      </c>
      <c r="BI3" s="15"/>
    </row>
    <row r="4" spans="1:47" ht="12.75">
      <c r="A4" s="16" t="s">
        <v>49</v>
      </c>
      <c r="I4">
        <f>'all yearly series_raw'!B17</f>
        <v>115.30000000000001</v>
      </c>
      <c r="J4">
        <f>'all yearly series_raw'!C17</f>
        <v>68.37500000000001</v>
      </c>
      <c r="K4">
        <f>'all yearly series_raw'!D17</f>
        <v>88</v>
      </c>
      <c r="L4">
        <f>'all yearly series_raw'!E17</f>
        <v>140.1</v>
      </c>
      <c r="M4">
        <f>'all yearly series_raw'!F17</f>
        <v>196.8</v>
      </c>
      <c r="N4">
        <v>139</v>
      </c>
      <c r="O4">
        <v>64</v>
      </c>
      <c r="P4">
        <v>65</v>
      </c>
      <c r="Q4">
        <v>74</v>
      </c>
      <c r="R4">
        <v>81</v>
      </c>
      <c r="S4">
        <f>'all yearly series_raw'!G17</f>
        <v>64.8</v>
      </c>
      <c r="T4">
        <f>'all yearly series_raw'!H17</f>
        <v>78.8</v>
      </c>
      <c r="U4">
        <f>'all yearly series_raw'!I17</f>
        <v>88.3</v>
      </c>
      <c r="V4">
        <f>'all yearly series_raw'!J17</f>
        <v>99</v>
      </c>
      <c r="W4">
        <f>'all yearly series_raw'!K17</f>
        <v>88</v>
      </c>
      <c r="X4">
        <f>'all yearly series_raw'!L17</f>
        <v>87.73916666666666</v>
      </c>
      <c r="Y4">
        <f>'all yearly series_raw'!M17</f>
        <v>74.1675</v>
      </c>
      <c r="Z4">
        <f>'all yearly series_raw'!N17</f>
        <v>85.36583333333333</v>
      </c>
      <c r="AA4">
        <f>'all yearly series_raw'!O17</f>
        <v>118.2275</v>
      </c>
      <c r="AB4">
        <f>'all yearly series_raw'!P17</f>
        <v>108.94</v>
      </c>
      <c r="AC4">
        <f>'all yearly series_raw'!Q17</f>
        <v>114.38699999999999</v>
      </c>
      <c r="AD4">
        <f>'all yearly series_raw'!R17</f>
        <v>250.562</v>
      </c>
      <c r="AE4">
        <f>'all yearly series_raw'!S17</f>
        <v>327.9094</v>
      </c>
      <c r="AF4">
        <f>'all yearly series_raw'!T17</f>
        <v>186.2874</v>
      </c>
      <c r="AG4">
        <f>'all yearly series_raw'!U17</f>
        <v>190.645</v>
      </c>
      <c r="AH4">
        <f>'all yearly series_raw'!V17</f>
        <v>178.6616</v>
      </c>
      <c r="AI4">
        <f>'all yearly series_raw'!W17</f>
        <v>212.433</v>
      </c>
      <c r="AJ4">
        <f>'all yearly series_raw'!X17</f>
        <v>300.6744</v>
      </c>
      <c r="AK4">
        <f>'all yearly series_raw'!Y17</f>
        <v>415.0614</v>
      </c>
      <c r="AL4">
        <f>'all yearly series_raw'!Z17</f>
        <v>363.8596</v>
      </c>
      <c r="AM4">
        <f>'all yearly series_raw'!AA17</f>
        <v>222.2376</v>
      </c>
      <c r="AN4">
        <f>'all yearly series_raw'!AB17</f>
        <v>208.0754</v>
      </c>
      <c r="AO4">
        <f>'all yearly series_raw'!AC17</f>
        <v>196.092</v>
      </c>
      <c r="AP4">
        <f>'all yearly series_raw'!AD17</f>
        <v>193.9132</v>
      </c>
      <c r="AQ4">
        <f>'all yearly series_raw'!AE17</f>
        <v>165.58880000000002</v>
      </c>
      <c r="AR4">
        <f>'all yearly series_raw'!AF17</f>
        <v>238.5786</v>
      </c>
      <c r="AS4">
        <f>'all yearly series_raw'!AG17</f>
        <v>359.50199999999995</v>
      </c>
      <c r="AT4">
        <f>'all yearly series_raw'!AH17</f>
        <v>367.1278</v>
      </c>
      <c r="AU4">
        <f>'all yearly series_raw'!AI17</f>
        <v>360.5914</v>
      </c>
    </row>
    <row r="5" spans="1:61" ht="12.75">
      <c r="A5" s="16" t="str">
        <f>'all yearly series_raw'!A23</f>
        <v>US GDP DEFLATOR (2000=100)</v>
      </c>
      <c r="E5">
        <f>'all yearly series_raw'!E23</f>
        <v>16.38</v>
      </c>
      <c r="F5">
        <f>'all yearly series_raw'!F23</f>
        <v>16.35</v>
      </c>
      <c r="G5">
        <f>'all yearly series_raw'!G23</f>
        <v>16.53</v>
      </c>
      <c r="H5">
        <f>'all yearly series_raw'!H23</f>
        <v>17.72</v>
      </c>
      <c r="I5">
        <f>'all yearly series_raw'!I23</f>
        <v>18.02</v>
      </c>
      <c r="J5">
        <f>'all yearly series_raw'!J23</f>
        <v>18.24</v>
      </c>
      <c r="K5">
        <f>'all yearly series_raw'!K23</f>
        <v>18.42</v>
      </c>
      <c r="L5">
        <f>'all yearly series_raw'!L23</f>
        <v>18.74</v>
      </c>
      <c r="M5">
        <f>'all yearly series_raw'!M23</f>
        <v>19.39</v>
      </c>
      <c r="N5">
        <f>'all yearly series_raw'!N23</f>
        <v>20.04</v>
      </c>
      <c r="O5">
        <f>'all yearly series_raw'!O23</f>
        <v>20.5</v>
      </c>
      <c r="P5">
        <f>'all yearly series_raw'!P23</f>
        <v>20.75</v>
      </c>
      <c r="Q5">
        <f>'all yearly series_raw'!Q23</f>
        <v>21.04</v>
      </c>
      <c r="R5">
        <f>'all yearly series_raw'!R23</f>
        <v>21.28</v>
      </c>
      <c r="S5">
        <f>'all yearly series_raw'!S23</f>
        <v>21.57</v>
      </c>
      <c r="T5">
        <f>'all yearly series_raw'!T23</f>
        <v>21.8</v>
      </c>
      <c r="U5">
        <f>'all yearly series_raw'!U23</f>
        <v>22.13</v>
      </c>
      <c r="V5">
        <f>'all yearly series_raw'!V23</f>
        <v>22.54</v>
      </c>
      <c r="W5">
        <f>'all yearly series_raw'!W23</f>
        <v>23.18</v>
      </c>
      <c r="X5">
        <f>'all yearly series_raw'!X23</f>
        <v>23.89</v>
      </c>
      <c r="Y5">
        <f>'all yearly series_raw'!Y23</f>
        <v>24.91</v>
      </c>
      <c r="Z5">
        <f>'all yearly series_raw'!Z23</f>
        <v>26.15</v>
      </c>
      <c r="AA5">
        <f>'all yearly series_raw'!AA23</f>
        <v>27.53</v>
      </c>
      <c r="AB5">
        <f>'all yearly series_raw'!AB23</f>
        <v>28.91</v>
      </c>
      <c r="AC5">
        <f>'all yearly series_raw'!AC23</f>
        <v>30.18</v>
      </c>
      <c r="AD5">
        <f>'all yearly series_raw'!AD23</f>
        <v>31.85</v>
      </c>
      <c r="AE5">
        <f>'all yearly series_raw'!AE23</f>
        <v>34.73</v>
      </c>
      <c r="AF5">
        <f>'all yearly series_raw'!AF23</f>
        <v>38</v>
      </c>
      <c r="AG5">
        <f>'all yearly series_raw'!AG23</f>
        <v>40.2</v>
      </c>
      <c r="AH5">
        <f>'all yearly series_raw'!AH23</f>
        <v>42.75</v>
      </c>
      <c r="AI5">
        <f>'all yearly series_raw'!AI23</f>
        <v>45.76</v>
      </c>
      <c r="AJ5">
        <f>'all yearly series_raw'!AJ23</f>
        <v>49.55</v>
      </c>
      <c r="AK5">
        <f>'all yearly series_raw'!AK23</f>
        <v>54.04</v>
      </c>
      <c r="AL5">
        <f>'all yearly series_raw'!AL23</f>
        <v>59.12</v>
      </c>
      <c r="AM5">
        <f>'all yearly series_raw'!AM23</f>
        <v>62.73</v>
      </c>
      <c r="AN5">
        <f>'all yearly series_raw'!AN23</f>
        <v>65.21</v>
      </c>
      <c r="AO5">
        <f>'all yearly series_raw'!AO23</f>
        <v>67.65</v>
      </c>
      <c r="AP5">
        <f>'all yearly series_raw'!AP23</f>
        <v>69.71</v>
      </c>
      <c r="AQ5">
        <f>'all yearly series_raw'!AQ23</f>
        <v>71.25</v>
      </c>
      <c r="AR5">
        <f>'all yearly series_raw'!AR23</f>
        <v>73.2</v>
      </c>
      <c r="AS5">
        <f>'all yearly series_raw'!AS23</f>
        <v>75.69</v>
      </c>
      <c r="AT5">
        <f>'all yearly series_raw'!AT23</f>
        <v>78.56</v>
      </c>
      <c r="AU5">
        <f>'all yearly series_raw'!AU23</f>
        <v>81.59</v>
      </c>
      <c r="AV5">
        <f>'all yearly series_raw'!AV23</f>
        <v>84.44</v>
      </c>
      <c r="AW5">
        <f>'all yearly series_raw'!AW23</f>
        <v>86.39</v>
      </c>
      <c r="AX5">
        <f>'all yearly series_raw'!AX23</f>
        <v>88.38</v>
      </c>
      <c r="AY5">
        <f>'all yearly series_raw'!AY23</f>
        <v>90.26</v>
      </c>
      <c r="AZ5">
        <f>'all yearly series_raw'!AZ23</f>
        <v>92.11</v>
      </c>
      <c r="BA5">
        <f>'all yearly series_raw'!BA23</f>
        <v>93.85</v>
      </c>
      <c r="BB5">
        <f>'all yearly series_raw'!BB23</f>
        <v>95.41</v>
      </c>
      <c r="BC5">
        <f>'all yearly series_raw'!BC23</f>
        <v>96.47</v>
      </c>
      <c r="BD5">
        <f>'all yearly series_raw'!BD23</f>
        <v>97.87</v>
      </c>
      <c r="BE5">
        <f>'all yearly series_raw'!BE23</f>
        <v>100</v>
      </c>
      <c r="BF5">
        <f>'all yearly series_raw'!BF23</f>
        <v>102.37</v>
      </c>
      <c r="BG5">
        <f>'all yearly series_raw'!BG23</f>
        <v>103.95</v>
      </c>
      <c r="BH5">
        <f>'all yearly series_raw'!BH23</f>
        <v>106.3</v>
      </c>
      <c r="BI5">
        <f>'all yearly series_raw'!BI23</f>
        <v>109.1</v>
      </c>
    </row>
    <row r="6" spans="1:61" ht="12.75">
      <c r="A6" s="16" t="s">
        <v>75</v>
      </c>
      <c r="E6">
        <f>'all yearly series_raw'!E24</f>
        <v>13.84</v>
      </c>
      <c r="F6">
        <f>'all yearly series_raw'!F24</f>
        <v>14.17</v>
      </c>
      <c r="G6">
        <f>'all yearly series_raw'!G24</f>
        <v>13.97</v>
      </c>
      <c r="H6">
        <f>'all yearly series_raw'!H24</f>
        <v>15.09</v>
      </c>
      <c r="I6">
        <f>'all yearly series_raw'!I24</f>
        <v>15.42</v>
      </c>
      <c r="J6">
        <f>'all yearly series_raw'!J24</f>
        <v>15.54</v>
      </c>
      <c r="K6">
        <f>'all yearly series_raw'!K24</f>
        <v>15.61</v>
      </c>
      <c r="L6">
        <f>'all yearly series_raw'!L24</f>
        <v>15.56</v>
      </c>
      <c r="M6">
        <f>'all yearly series_raw'!M24</f>
        <v>15.79</v>
      </c>
      <c r="N6">
        <f>'all yearly series_raw'!N24</f>
        <v>16.33</v>
      </c>
      <c r="O6">
        <f>'all yearly series_raw'!O24</f>
        <v>16.78</v>
      </c>
      <c r="P6">
        <f>'all yearly series_raw'!P24</f>
        <v>16.93</v>
      </c>
      <c r="Q6">
        <f>'all yearly series_raw'!Q24</f>
        <v>17.19</v>
      </c>
      <c r="R6">
        <f>'all yearly series_raw'!R24</f>
        <v>17.37</v>
      </c>
      <c r="S6">
        <f>'all yearly series_raw'!S24</f>
        <v>17.57</v>
      </c>
      <c r="T6">
        <f>'all yearly series_raw'!T24</f>
        <v>17.78</v>
      </c>
      <c r="U6">
        <f>'all yearly series_raw'!U24</f>
        <v>18.01</v>
      </c>
      <c r="V6">
        <f>'all yearly series_raw'!V24</f>
        <v>18.31</v>
      </c>
      <c r="W6">
        <f>'all yearly series_raw'!W24</f>
        <v>18.86</v>
      </c>
      <c r="X6">
        <f>'all yearly series_raw'!X24</f>
        <v>19.38</v>
      </c>
      <c r="Y6">
        <f>'all yearly series_raw'!Y24</f>
        <v>20.2</v>
      </c>
      <c r="Z6">
        <f>'all yearly series_raw'!Z24</f>
        <v>21.29</v>
      </c>
      <c r="AA6">
        <f>'all yearly series_raw'!AA24</f>
        <v>22.55</v>
      </c>
      <c r="AB6">
        <f>'all yearly series_raw'!AB24</f>
        <v>23.51</v>
      </c>
      <c r="AC6">
        <f>'all yearly series_raw'!AC24</f>
        <v>24.29</v>
      </c>
      <c r="AD6">
        <f>'all yearly series_raw'!AD24</f>
        <v>25.8</v>
      </c>
      <c r="AE6">
        <f>'all yearly series_raw'!AE24</f>
        <v>28.64</v>
      </c>
      <c r="AF6">
        <f>'all yearly series_raw'!AF24</f>
        <v>31.26</v>
      </c>
      <c r="AG6">
        <f>'all yearly series_raw'!AG24</f>
        <v>33.05</v>
      </c>
      <c r="AH6">
        <f>'all yearly series_raw'!AH24</f>
        <v>35.2</v>
      </c>
      <c r="AI6">
        <f>'all yearly series_raw'!AI24</f>
        <v>37.89</v>
      </c>
      <c r="AJ6">
        <f>'all yearly series_raw'!AJ24</f>
        <v>42.16</v>
      </c>
      <c r="AK6">
        <f>'all yearly series_raw'!AK24</f>
        <v>47.85</v>
      </c>
      <c r="AL6">
        <f>'all yearly series_raw'!AL24</f>
        <v>52.79</v>
      </c>
      <c r="AM6">
        <f>'all yearly series_raw'!AM24</f>
        <v>56.04</v>
      </c>
      <c r="AN6">
        <f>'all yearly series_raw'!AN24</f>
        <v>57.84</v>
      </c>
      <c r="AO6">
        <f>'all yearly series_raw'!AO24</f>
        <v>60.34</v>
      </c>
      <c r="AP6">
        <f>'all yearly series_raw'!AP24</f>
        <v>62.49</v>
      </c>
      <c r="AQ6">
        <f>'all yearly series_raw'!AQ24</f>
        <v>63.65</v>
      </c>
      <c r="AR6">
        <f>'all yearly series_raw'!AR24</f>
        <v>66.03</v>
      </c>
      <c r="AS6">
        <f>'all yearly series_raw'!AS24</f>
        <v>68.68</v>
      </c>
      <c r="AT6">
        <f>'all yearly series_raw'!AT24</f>
        <v>71.99</v>
      </c>
      <c r="AU6">
        <f>'all yearly series_raw'!AU24</f>
        <v>75.88</v>
      </c>
      <c r="AV6">
        <f>'all yearly series_raw'!AV24</f>
        <v>79.09</v>
      </c>
      <c r="AW6">
        <f>'all yearly series_raw'!AW24</f>
        <v>81.48</v>
      </c>
      <c r="AX6">
        <f>'all yearly series_raw'!AX24</f>
        <v>83.89</v>
      </c>
      <c r="AY6">
        <f>'all yearly series_raw'!AY24</f>
        <v>86.08</v>
      </c>
      <c r="AZ6">
        <f>'all yearly series_raw'!AZ24</f>
        <v>88.49</v>
      </c>
      <c r="BA6">
        <f>'all yearly series_raw'!BA24</f>
        <v>91.09</v>
      </c>
      <c r="BB6">
        <f>'all yearly series_raw'!BB24</f>
        <v>93.22</v>
      </c>
      <c r="BC6">
        <f>'all yearly series_raw'!BC24</f>
        <v>94.66</v>
      </c>
      <c r="BD6">
        <f>'all yearly series_raw'!BD24</f>
        <v>96.73</v>
      </c>
      <c r="BE6">
        <f>'all yearly series_raw'!BE24</f>
        <v>100</v>
      </c>
      <c r="BF6">
        <f>'all yearly series_raw'!BF24</f>
        <v>102.83</v>
      </c>
      <c r="BG6">
        <f>'all yearly series_raw'!BG24</f>
        <v>104.46</v>
      </c>
      <c r="BH6">
        <f>'all yearly series_raw'!BH24</f>
        <v>106.83</v>
      </c>
      <c r="BI6">
        <f>'all yearly series_raw'!BI24</f>
        <v>109.69</v>
      </c>
    </row>
    <row r="7" spans="1:61" ht="12.75">
      <c r="A7" s="16" t="s">
        <v>76</v>
      </c>
      <c r="B7">
        <v>18</v>
      </c>
      <c r="C7">
        <v>19.5</v>
      </c>
      <c r="D7">
        <v>22.3</v>
      </c>
      <c r="E7">
        <v>24.1</v>
      </c>
      <c r="F7">
        <v>23.8</v>
      </c>
      <c r="G7">
        <v>24.1</v>
      </c>
      <c r="H7">
        <v>26</v>
      </c>
      <c r="I7">
        <v>26.5</v>
      </c>
      <c r="J7">
        <v>26.7</v>
      </c>
      <c r="K7">
        <v>26.9</v>
      </c>
      <c r="L7">
        <v>26.8</v>
      </c>
      <c r="M7">
        <v>27.2</v>
      </c>
      <c r="N7">
        <v>28.1</v>
      </c>
      <c r="O7">
        <v>28.9</v>
      </c>
      <c r="P7">
        <v>29.1</v>
      </c>
      <c r="Q7">
        <v>29.6</v>
      </c>
      <c r="R7">
        <v>29.9</v>
      </c>
      <c r="S7">
        <v>30.2</v>
      </c>
      <c r="T7">
        <v>30.6</v>
      </c>
      <c r="U7">
        <v>31</v>
      </c>
      <c r="V7">
        <v>31.5</v>
      </c>
      <c r="W7">
        <v>32.4</v>
      </c>
      <c r="X7">
        <v>33.4</v>
      </c>
      <c r="Y7">
        <v>34.8</v>
      </c>
      <c r="Z7">
        <v>36.7</v>
      </c>
      <c r="AA7">
        <v>38.8</v>
      </c>
      <c r="AB7">
        <v>40.5</v>
      </c>
      <c r="AC7">
        <v>41.8</v>
      </c>
      <c r="AD7">
        <v>44.4</v>
      </c>
      <c r="AE7">
        <v>49.3</v>
      </c>
      <c r="AF7">
        <v>53.8</v>
      </c>
      <c r="AG7">
        <v>56.9</v>
      </c>
      <c r="AH7">
        <v>60.6</v>
      </c>
      <c r="AI7">
        <v>65.2</v>
      </c>
      <c r="AJ7">
        <v>72.6</v>
      </c>
      <c r="AK7">
        <v>82.4</v>
      </c>
      <c r="AL7">
        <v>90.9</v>
      </c>
      <c r="AM7">
        <v>96.5</v>
      </c>
      <c r="AN7">
        <v>99.6</v>
      </c>
      <c r="AO7">
        <v>103.9</v>
      </c>
      <c r="AP7">
        <v>107.6</v>
      </c>
      <c r="AQ7">
        <v>109.6</v>
      </c>
      <c r="AR7">
        <v>113.6</v>
      </c>
      <c r="AS7">
        <v>118.3</v>
      </c>
      <c r="AT7">
        <v>124</v>
      </c>
      <c r="AU7">
        <v>130.7</v>
      </c>
      <c r="AV7">
        <v>136.2</v>
      </c>
      <c r="AW7">
        <v>140.3</v>
      </c>
      <c r="AX7">
        <v>144.5</v>
      </c>
      <c r="AY7">
        <v>148.2</v>
      </c>
      <c r="AZ7">
        <v>152.4</v>
      </c>
      <c r="BA7">
        <v>156.9</v>
      </c>
      <c r="BB7">
        <v>160.5</v>
      </c>
      <c r="BC7">
        <v>163</v>
      </c>
      <c r="BD7">
        <v>166.6</v>
      </c>
      <c r="BE7">
        <v>172.2</v>
      </c>
      <c r="BF7">
        <v>177.1</v>
      </c>
      <c r="BG7">
        <v>179.9</v>
      </c>
      <c r="BH7">
        <v>184</v>
      </c>
      <c r="BI7">
        <v>185</v>
      </c>
    </row>
    <row r="8" spans="1:61" ht="12.75">
      <c r="A8" s="16" t="s">
        <v>78</v>
      </c>
      <c r="E8">
        <f>'all yearly series_raw'!E25</f>
        <v>15.58</v>
      </c>
      <c r="F8">
        <f>'all yearly series_raw'!F25</f>
        <v>14.84</v>
      </c>
      <c r="G8">
        <f>'all yearly series_raw'!G25</f>
        <v>16.11</v>
      </c>
      <c r="H8">
        <f>'all yearly series_raw'!H25</f>
        <v>20.2</v>
      </c>
      <c r="I8">
        <f>'all yearly series_raw'!I25</f>
        <v>19.13</v>
      </c>
      <c r="J8">
        <f>'all yearly series_raw'!J25</f>
        <v>18.36</v>
      </c>
      <c r="K8">
        <f>'all yearly series_raw'!K25</f>
        <v>18.74</v>
      </c>
      <c r="L8">
        <f>'all yearly series_raw'!L25</f>
        <v>18.7</v>
      </c>
      <c r="M8">
        <f>'all yearly series_raw'!M25</f>
        <v>18.89</v>
      </c>
      <c r="N8">
        <f>'all yearly series_raw'!N25</f>
        <v>19.25</v>
      </c>
      <c r="O8">
        <f>'all yearly series_raw'!O25</f>
        <v>18.3</v>
      </c>
      <c r="P8">
        <f>'all yearly series_raw'!P25</f>
        <v>17.97</v>
      </c>
      <c r="Q8">
        <f>'all yearly series_raw'!Q25</f>
        <v>18.26</v>
      </c>
      <c r="R8">
        <f>'all yearly series_raw'!R25</f>
        <v>17.99</v>
      </c>
      <c r="S8">
        <f>'all yearly series_raw'!S25</f>
        <v>17.58</v>
      </c>
      <c r="T8">
        <f>'all yearly series_raw'!T25</f>
        <v>17.73</v>
      </c>
      <c r="U8">
        <f>'all yearly series_raw'!U25</f>
        <v>18.16</v>
      </c>
      <c r="V8">
        <f>'all yearly series_raw'!V25</f>
        <v>18.36</v>
      </c>
      <c r="W8">
        <f>'all yearly series_raw'!W25</f>
        <v>18.87</v>
      </c>
      <c r="X8">
        <f>'all yearly series_raw'!X25</f>
        <v>19.02</v>
      </c>
      <c r="Y8">
        <f>'all yearly series_raw'!Y25</f>
        <v>19.23</v>
      </c>
      <c r="Z8">
        <f>'all yearly series_raw'!Z25</f>
        <v>19.82</v>
      </c>
      <c r="AA8">
        <f>'all yearly series_raw'!AA25</f>
        <v>21.15</v>
      </c>
      <c r="AB8">
        <f>'all yearly series_raw'!AB25</f>
        <v>22.27</v>
      </c>
      <c r="AC8">
        <f>'all yearly series_raw'!AC25</f>
        <v>23.86</v>
      </c>
      <c r="AD8">
        <f>'all yearly series_raw'!AD25</f>
        <v>28.35</v>
      </c>
      <c r="AE8">
        <f>'all yearly series_raw'!AE25</f>
        <v>41.99</v>
      </c>
      <c r="AF8">
        <f>'all yearly series_raw'!AF25</f>
        <v>45.77</v>
      </c>
      <c r="AG8">
        <f>'all yearly series_raw'!AG25</f>
        <v>47.2</v>
      </c>
      <c r="AH8">
        <f>'all yearly series_raw'!AH25</f>
        <v>51.08</v>
      </c>
      <c r="AI8">
        <f>'all yearly series_raw'!AI25</f>
        <v>55.12</v>
      </c>
      <c r="AJ8">
        <f>'all yearly series_raw'!AJ25</f>
        <v>65.74</v>
      </c>
      <c r="AK8">
        <f>'all yearly series_raw'!AK25</f>
        <v>82.45</v>
      </c>
      <c r="AL8">
        <f>'all yearly series_raw'!AL25</f>
        <v>86.99</v>
      </c>
      <c r="AM8">
        <f>'all yearly series_raw'!AM25</f>
        <v>85.56</v>
      </c>
      <c r="AN8">
        <f>'all yearly series_raw'!AN25</f>
        <v>82.04</v>
      </c>
      <c r="AO8">
        <f>'all yearly series_raw'!AO25</f>
        <v>83.52</v>
      </c>
      <c r="AP8">
        <f>'all yearly series_raw'!AP25</f>
        <v>81.42</v>
      </c>
      <c r="AQ8">
        <f>'all yearly series_raw'!AQ25</f>
        <v>78.67</v>
      </c>
      <c r="AR8">
        <f>'all yearly series_raw'!AR25</f>
        <v>84.37</v>
      </c>
      <c r="AS8">
        <f>'all yearly series_raw'!AS25</f>
        <v>88.46</v>
      </c>
      <c r="AT8">
        <f>'all yearly series_raw'!AT25</f>
        <v>91.15</v>
      </c>
      <c r="AU8">
        <f>'all yearly series_raw'!AU25</f>
        <v>94.1</v>
      </c>
      <c r="AV8">
        <f>'all yearly series_raw'!AV25</f>
        <v>94.1</v>
      </c>
      <c r="AW8">
        <f>'all yearly series_raw'!AW25</f>
        <v>94.85</v>
      </c>
      <c r="AX8">
        <f>'all yearly series_raw'!AX25</f>
        <v>94.63</v>
      </c>
      <c r="AY8">
        <f>'all yearly series_raw'!AY25</f>
        <v>96.23</v>
      </c>
      <c r="AZ8">
        <f>'all yearly series_raw'!AZ25</f>
        <v>100.57</v>
      </c>
      <c r="BA8">
        <f>'all yearly series_raw'!BA25</f>
        <v>101.58</v>
      </c>
      <c r="BB8">
        <f>'all yearly series_raw'!BB25</f>
        <v>99.08</v>
      </c>
      <c r="BC8">
        <f>'all yearly series_raw'!BC25</f>
        <v>93.11</v>
      </c>
      <c r="BD8">
        <f>'all yearly series_raw'!BD25</f>
        <v>93.91</v>
      </c>
      <c r="BE8">
        <f>'all yearly series_raw'!BE25</f>
        <v>100</v>
      </c>
      <c r="BF8">
        <f>'all yearly series_raw'!BF25</f>
        <v>96.46</v>
      </c>
      <c r="BG8">
        <f>'all yearly series_raw'!BG25</f>
        <v>94.08</v>
      </c>
      <c r="BH8">
        <f>'all yearly series_raw'!BH25</f>
        <v>96.85</v>
      </c>
      <c r="BI8">
        <f>'all yearly series_raw'!BI25</f>
        <v>102.31</v>
      </c>
    </row>
    <row r="9" spans="1:61" ht="12.75">
      <c r="A9" s="16" t="s">
        <v>77</v>
      </c>
      <c r="O9">
        <f>'all yearly series_raw'!O27</f>
        <v>48.75</v>
      </c>
      <c r="P9">
        <f>'all yearly series_raw'!P27</f>
        <v>46.96</v>
      </c>
      <c r="Q9">
        <f>'all yearly series_raw'!Q27</f>
        <v>46.78</v>
      </c>
      <c r="R9">
        <f>'all yearly series_raw'!R27</f>
        <v>44.84</v>
      </c>
      <c r="S9">
        <f>'all yearly series_raw'!S27</f>
        <v>44.52</v>
      </c>
      <c r="T9">
        <f>'all yearly series_raw'!T27</f>
        <v>45.39</v>
      </c>
      <c r="U9">
        <f>'all yearly series_raw'!U27</f>
        <v>46.2</v>
      </c>
      <c r="V9">
        <f>'all yearly series_raw'!V27</f>
        <v>47.37</v>
      </c>
      <c r="W9">
        <f>'all yearly series_raw'!W27</f>
        <v>48.2</v>
      </c>
      <c r="X9">
        <f>'all yearly series_raw'!X27</f>
        <v>47.17</v>
      </c>
      <c r="Y9">
        <f>'all yearly series_raw'!Y27</f>
        <v>46.77</v>
      </c>
      <c r="Z9">
        <f>'all yearly series_raw'!Z27</f>
        <v>47.57</v>
      </c>
      <c r="AA9">
        <f>'all yearly series_raw'!AA27</f>
        <v>47.11</v>
      </c>
      <c r="AB9">
        <f>'all yearly series_raw'!AB27</f>
        <v>47.27</v>
      </c>
      <c r="AC9">
        <f>'all yearly series_raw'!AC27</f>
        <v>47.02</v>
      </c>
      <c r="AD9">
        <f>'all yearly series_raw'!AD27</f>
        <v>53.04</v>
      </c>
      <c r="AE9">
        <f>'all yearly series_raw'!AE27</f>
        <v>68.17</v>
      </c>
      <c r="AF9">
        <f>'all yearly series_raw'!AF27</f>
        <v>67.02</v>
      </c>
      <c r="AG9">
        <f>'all yearly series_raw'!AG27</f>
        <v>71.12</v>
      </c>
      <c r="AH9">
        <f>'all yearly series_raw'!AH27</f>
        <v>72.23</v>
      </c>
      <c r="AI9">
        <f>'all yearly series_raw'!AI27</f>
        <v>69.51</v>
      </c>
      <c r="AJ9">
        <f>'all yearly series_raw'!AJ27</f>
        <v>77.6</v>
      </c>
      <c r="AK9">
        <f>'all yearly series_raw'!AK27</f>
        <v>89.27</v>
      </c>
      <c r="AL9">
        <f>'all yearly series_raw'!AL27</f>
        <v>101.44</v>
      </c>
      <c r="AM9">
        <f>'all yearly series_raw'!AM27</f>
        <v>103.75</v>
      </c>
      <c r="AN9">
        <f>'all yearly series_raw'!AN27</f>
        <v>103.41</v>
      </c>
      <c r="AO9">
        <f>'all yearly series_raw'!AO27</f>
        <v>109.61</v>
      </c>
      <c r="AP9">
        <f>'all yearly series_raw'!AP27</f>
        <v>111.15</v>
      </c>
      <c r="AQ9">
        <f>'all yearly series_raw'!AQ27</f>
        <v>93.74</v>
      </c>
      <c r="AR9">
        <f>'all yearly series_raw'!AR27</f>
        <v>88.66</v>
      </c>
      <c r="AS9">
        <f>'all yearly series_raw'!AS27</f>
        <v>89.74</v>
      </c>
      <c r="AT9">
        <f>'all yearly series_raw'!AT27</f>
        <v>93.75</v>
      </c>
      <c r="AU9">
        <f>'all yearly series_raw'!AU27</f>
        <v>91.65</v>
      </c>
      <c r="AV9">
        <f>'all yearly series_raw'!AV27</f>
        <v>92.37</v>
      </c>
      <c r="AW9">
        <f>'all yearly series_raw'!AW27</f>
        <v>90.13</v>
      </c>
      <c r="AX9">
        <f>'all yearly series_raw'!AX27</f>
        <v>88.73</v>
      </c>
      <c r="AY9">
        <f>'all yearly series_raw'!AY27</f>
        <v>89.51</v>
      </c>
      <c r="AZ9">
        <f>'all yearly series_raw'!AZ27</f>
        <v>89.73</v>
      </c>
      <c r="BA9">
        <f>'all yearly series_raw'!BA27</f>
        <v>90.11</v>
      </c>
      <c r="BB9">
        <f>'all yearly series_raw'!BB27</f>
        <v>93.3</v>
      </c>
      <c r="BC9">
        <f>'all yearly series_raw'!BC27</f>
        <v>90.4</v>
      </c>
      <c r="BD9">
        <f>'all yearly series_raw'!BD27</f>
        <v>89.93</v>
      </c>
      <c r="BE9">
        <f>'all yearly series_raw'!BE27</f>
        <v>100</v>
      </c>
      <c r="BF9">
        <f>'all yearly series_raw'!BF27</f>
        <v>100.63</v>
      </c>
      <c r="BG9">
        <f>'all yearly series_raw'!BG27</f>
        <v>98.09</v>
      </c>
      <c r="BH9">
        <f>'all yearly series_raw'!BH27</f>
        <v>96.32</v>
      </c>
      <c r="BI9">
        <f>'all yearly series_raw'!BI27</f>
        <v>97.37</v>
      </c>
    </row>
    <row r="10" spans="1:61" ht="12.75">
      <c r="A10" s="16" t="s">
        <v>97</v>
      </c>
      <c r="O10">
        <v>40.67</v>
      </c>
      <c r="P10">
        <v>40.34</v>
      </c>
      <c r="Q10">
        <v>40.89</v>
      </c>
      <c r="R10">
        <v>40.76</v>
      </c>
      <c r="S10">
        <v>40.85</v>
      </c>
      <c r="T10">
        <v>40.91</v>
      </c>
      <c r="U10">
        <v>41.91</v>
      </c>
      <c r="V10">
        <v>42.81</v>
      </c>
      <c r="W10">
        <v>43.68</v>
      </c>
      <c r="X10">
        <v>43.64</v>
      </c>
      <c r="Y10">
        <v>43.18</v>
      </c>
      <c r="Z10">
        <v>44.95</v>
      </c>
      <c r="AA10">
        <v>46.32</v>
      </c>
      <c r="AB10">
        <v>47.85</v>
      </c>
      <c r="AC10">
        <v>48.89</v>
      </c>
      <c r="AD10">
        <v>52.04</v>
      </c>
      <c r="AE10">
        <v>60.85</v>
      </c>
      <c r="AF10">
        <v>63.18</v>
      </c>
      <c r="AG10">
        <v>65.68</v>
      </c>
      <c r="AH10">
        <v>66.82</v>
      </c>
      <c r="AI10">
        <v>67.87</v>
      </c>
      <c r="AJ10">
        <v>71.06</v>
      </c>
      <c r="AK10">
        <v>75.49</v>
      </c>
      <c r="AL10">
        <v>79.88</v>
      </c>
      <c r="AM10">
        <v>83.35</v>
      </c>
      <c r="AN10">
        <v>84.8</v>
      </c>
      <c r="AO10">
        <v>87.73</v>
      </c>
      <c r="AP10">
        <v>90.12</v>
      </c>
      <c r="AQ10">
        <v>88.46</v>
      </c>
      <c r="AR10">
        <v>87.64</v>
      </c>
      <c r="AS10">
        <v>89.5</v>
      </c>
      <c r="AT10">
        <v>91.97</v>
      </c>
      <c r="AU10">
        <v>92</v>
      </c>
      <c r="AV10">
        <v>93</v>
      </c>
      <c r="AW10">
        <v>93.62</v>
      </c>
      <c r="AX10">
        <v>93.65</v>
      </c>
      <c r="AY10">
        <v>94.47</v>
      </c>
      <c r="AZ10">
        <v>95.79</v>
      </c>
      <c r="BA10">
        <v>95.8</v>
      </c>
      <c r="BB10">
        <v>97.21</v>
      </c>
      <c r="BC10">
        <v>97.15</v>
      </c>
      <c r="BD10">
        <v>96.62</v>
      </c>
      <c r="BE10">
        <v>100</v>
      </c>
      <c r="BF10">
        <v>100.97</v>
      </c>
      <c r="BG10">
        <v>100.85</v>
      </c>
      <c r="BH10">
        <v>100.94</v>
      </c>
      <c r="BI10">
        <v>101.5</v>
      </c>
    </row>
    <row r="11" spans="1:61" ht="12.75">
      <c r="A11" s="16" t="s">
        <v>79</v>
      </c>
      <c r="F11">
        <f>'all yearly series_raw'!F33</f>
        <v>22.181672149122807</v>
      </c>
      <c r="G11">
        <f>'all yearly series_raw'!G33</f>
        <v>20.800899122807017</v>
      </c>
      <c r="H11">
        <f>'all yearly series_raw'!H33</f>
        <v>22.39462719298246</v>
      </c>
      <c r="I11">
        <f>'all yearly series_raw'!I33</f>
        <v>22.87549342105263</v>
      </c>
      <c r="J11">
        <f>'all yearly series_raw'!J33</f>
        <v>22.449583333333333</v>
      </c>
      <c r="K11">
        <f>'all yearly series_raw'!K33</f>
        <v>22.49766995614035</v>
      </c>
      <c r="L11">
        <f>'all yearly series_raw'!L33</f>
        <v>22.87549342105263</v>
      </c>
      <c r="M11">
        <f>'all yearly series_raw'!M33</f>
        <v>23.4594024122807</v>
      </c>
      <c r="N11">
        <f>'all yearly series_raw'!N33</f>
        <v>23.954007675438596</v>
      </c>
      <c r="O11">
        <f>'all yearly series_raw'!O33</f>
        <v>24.448612938596494</v>
      </c>
      <c r="P11">
        <f>'all yearly series_raw'!P33</f>
        <v>24.68904605263158</v>
      </c>
      <c r="Q11">
        <f>'all yearly series_raw'!Q33</f>
        <v>25.06</v>
      </c>
      <c r="R11">
        <f>'all yearly series_raw'!R33</f>
        <v>26.23</v>
      </c>
      <c r="S11">
        <f>'all yearly series_raw'!S33</f>
        <v>27.26</v>
      </c>
      <c r="T11">
        <f>'all yearly series_raw'!T33</f>
        <v>28.1</v>
      </c>
      <c r="U11">
        <f>'all yearly series_raw'!U33</f>
        <v>28.95</v>
      </c>
      <c r="V11">
        <f>'all yearly series_raw'!V33</f>
        <v>30.02</v>
      </c>
      <c r="W11">
        <f>'all yearly series_raw'!W33</f>
        <v>31.05</v>
      </c>
      <c r="X11">
        <f>'all yearly series_raw'!X33</f>
        <v>31.55</v>
      </c>
      <c r="Y11">
        <f>'all yearly series_raw'!Y33</f>
        <v>32.28</v>
      </c>
      <c r="Z11">
        <f>'all yearly series_raw'!Z33</f>
        <v>33.62</v>
      </c>
      <c r="AA11">
        <f>'all yearly series_raw'!AA33</f>
        <v>36.21</v>
      </c>
      <c r="AB11">
        <f>'all yearly series_raw'!AB33</f>
        <v>39.01</v>
      </c>
      <c r="AC11">
        <f>'all yearly series_raw'!AC33</f>
        <v>41.08</v>
      </c>
      <c r="AD11">
        <f>'all yearly series_raw'!AD33</f>
        <v>43.7</v>
      </c>
      <c r="AE11">
        <f>'all yearly series_raw'!AE33</f>
        <v>46.77</v>
      </c>
      <c r="AF11">
        <f>'all yearly series_raw'!AF33</f>
        <v>49.42</v>
      </c>
      <c r="AG11">
        <f>'all yearly series_raw'!AG33</f>
        <v>51.22</v>
      </c>
      <c r="AH11">
        <f>'all yearly series_raw'!AH33</f>
        <v>53.13</v>
      </c>
      <c r="AI11">
        <f>'all yearly series_raw'!AI33</f>
        <v>55.39</v>
      </c>
      <c r="AJ11">
        <f>'all yearly series_raw'!AJ33</f>
        <v>57.49</v>
      </c>
      <c r="AK11">
        <f>'all yearly series_raw'!AK33</f>
        <v>60.32</v>
      </c>
      <c r="AL11">
        <f>'all yearly series_raw'!AL33</f>
        <v>62.87</v>
      </c>
      <c r="AM11">
        <f>'all yearly series_raw'!AM33</f>
        <v>65.66</v>
      </c>
      <c r="AN11">
        <f>'all yearly series_raw'!AN33</f>
        <v>67.8</v>
      </c>
      <c r="AO11">
        <f>'all yearly series_raw'!AO33</f>
        <v>69.2</v>
      </c>
      <c r="AP11">
        <f>'all yearly series_raw'!AP33</f>
        <v>70.62</v>
      </c>
      <c r="AQ11">
        <f>'all yearly series_raw'!AQ33</f>
        <v>72.87</v>
      </c>
      <c r="AR11">
        <f>'all yearly series_raw'!AR33</f>
        <v>74.24</v>
      </c>
      <c r="AS11">
        <f>'all yearly series_raw'!AS33</f>
        <v>75.37</v>
      </c>
      <c r="AT11">
        <f>'all yearly series_raw'!AT33</f>
        <v>77.19</v>
      </c>
      <c r="AU11">
        <f>'all yearly series_raw'!AU33</f>
        <v>79.81</v>
      </c>
      <c r="AV11">
        <f>'all yearly series_raw'!AV33</f>
        <v>85.19</v>
      </c>
      <c r="AW11">
        <f>'all yearly series_raw'!AW33</f>
        <v>89.48</v>
      </c>
      <c r="AX11">
        <f>'all yearly series_raw'!AX33</f>
        <v>92.76</v>
      </c>
      <c r="AY11">
        <f>'all yearly series_raw'!AY33</f>
        <v>95.09</v>
      </c>
      <c r="AZ11">
        <f>'all yearly series_raw'!AZ33</f>
        <v>97.02</v>
      </c>
      <c r="BA11">
        <f>'all yearly series_raw'!BA33</f>
        <v>98.01</v>
      </c>
      <c r="BB11">
        <f>'all yearly series_raw'!BB33</f>
        <v>98.78</v>
      </c>
      <c r="BC11">
        <f>'all yearly series_raw'!BC33</f>
        <v>99.76</v>
      </c>
      <c r="BD11">
        <f>'all yearly series_raw'!BD33</f>
        <v>100.25</v>
      </c>
      <c r="BE11">
        <f>'all yearly series_raw'!BE33</f>
        <v>100</v>
      </c>
      <c r="BF11">
        <f>'all yearly series_raw'!BF33</f>
        <v>101.2</v>
      </c>
      <c r="BG11">
        <f>'all yearly series_raw'!BG33</f>
        <v>102.67</v>
      </c>
      <c r="BH11">
        <f>'all yearly series_raw'!BH33</f>
        <v>103.74</v>
      </c>
      <c r="BI11">
        <f>'all yearly series_raw'!BI33</f>
        <v>104.54</v>
      </c>
    </row>
    <row r="12" spans="1:62" ht="12.75">
      <c r="A12" s="16" t="s">
        <v>96</v>
      </c>
      <c r="I12">
        <v>73.582</v>
      </c>
      <c r="J12">
        <v>69.262</v>
      </c>
      <c r="K12">
        <v>59.20100000000001</v>
      </c>
      <c r="L12">
        <v>60.622</v>
      </c>
      <c r="M12">
        <v>66.759</v>
      </c>
      <c r="N12">
        <v>68.82666666666667</v>
      </c>
      <c r="O12">
        <v>65.696</v>
      </c>
      <c r="P12">
        <v>55.590666666666664</v>
      </c>
      <c r="Q12">
        <v>55.31866666666667</v>
      </c>
      <c r="R12">
        <v>58.438</v>
      </c>
      <c r="S12">
        <v>56.826</v>
      </c>
      <c r="T12">
        <v>55.54933333333334</v>
      </c>
      <c r="U12">
        <v>55.473333333333336</v>
      </c>
      <c r="V12">
        <v>54.53866666666667</v>
      </c>
      <c r="W12">
        <v>55.88733333333333</v>
      </c>
      <c r="X12">
        <v>53.55666666666667</v>
      </c>
      <c r="Y12">
        <v>50.26733333333334</v>
      </c>
      <c r="Z12">
        <v>48.14933333333333</v>
      </c>
      <c r="AA12">
        <v>55.21600000000001</v>
      </c>
      <c r="AB12">
        <v>51.89066666666667</v>
      </c>
      <c r="AC12">
        <v>52.90466666666667</v>
      </c>
      <c r="AD12">
        <v>85.162</v>
      </c>
      <c r="AE12">
        <v>103.34133333333332</v>
      </c>
      <c r="AF12">
        <v>88.13466666666667</v>
      </c>
      <c r="AG12">
        <v>94.67733333333334</v>
      </c>
      <c r="AH12">
        <v>93.94666666666667</v>
      </c>
      <c r="AI12">
        <v>94.22133333333333</v>
      </c>
      <c r="AJ12">
        <v>102.93133333333334</v>
      </c>
      <c r="AK12">
        <v>120.814</v>
      </c>
      <c r="AL12">
        <v>123.01733333333334</v>
      </c>
      <c r="AM12">
        <v>118.79933333333332</v>
      </c>
      <c r="AN12">
        <v>115.57666666666667</v>
      </c>
      <c r="AO12">
        <v>106.136</v>
      </c>
      <c r="AP12">
        <v>98.288</v>
      </c>
      <c r="AQ12">
        <v>92.736</v>
      </c>
      <c r="AR12">
        <v>90.08066666666666</v>
      </c>
      <c r="AS12">
        <v>101.76066666666668</v>
      </c>
      <c r="AT12">
        <v>110.57533333333333</v>
      </c>
      <c r="AU12">
        <v>116.26933333333334</v>
      </c>
      <c r="AV12">
        <v>118.01533333333333</v>
      </c>
      <c r="AW12">
        <v>115.14733333333334</v>
      </c>
      <c r="AX12">
        <v>107.36333333333334</v>
      </c>
      <c r="AY12">
        <v>103.25533333333334</v>
      </c>
      <c r="AZ12">
        <v>112.00533333333333</v>
      </c>
      <c r="BA12">
        <v>127.83666666666666</v>
      </c>
      <c r="BB12">
        <v>119.32333333333334</v>
      </c>
      <c r="BC12">
        <v>111.60733333333334</v>
      </c>
      <c r="BD12">
        <v>97.53066666666666</v>
      </c>
      <c r="BE12">
        <v>100</v>
      </c>
      <c r="BF12">
        <v>102.078</v>
      </c>
      <c r="BG12">
        <v>103.36133333333333</v>
      </c>
      <c r="BH12">
        <v>114.47333333333333</v>
      </c>
      <c r="BI12">
        <v>131.506</v>
      </c>
      <c r="BJ12">
        <v>182.9996</v>
      </c>
    </row>
    <row r="14" ht="12.75">
      <c r="A14" s="2" t="s">
        <v>71</v>
      </c>
    </row>
    <row r="15" spans="1:61" s="2" customFormat="1" ht="12.75">
      <c r="A15" s="2" t="s">
        <v>86</v>
      </c>
      <c r="B15" s="2">
        <v>1945</v>
      </c>
      <c r="C15" s="2">
        <v>1946</v>
      </c>
      <c r="D15" s="2">
        <v>1947</v>
      </c>
      <c r="E15" s="2">
        <v>1948</v>
      </c>
      <c r="F15" s="2">
        <v>1949</v>
      </c>
      <c r="G15" s="2">
        <v>1950</v>
      </c>
      <c r="H15" s="2">
        <v>1951</v>
      </c>
      <c r="I15" s="2">
        <v>1952</v>
      </c>
      <c r="J15" s="2">
        <v>1953</v>
      </c>
      <c r="K15" s="2">
        <v>1954</v>
      </c>
      <c r="L15" s="2">
        <v>1955</v>
      </c>
      <c r="M15" s="2">
        <v>1956</v>
      </c>
      <c r="N15" s="2">
        <v>1957</v>
      </c>
      <c r="O15" s="2">
        <v>1958</v>
      </c>
      <c r="P15" s="2">
        <v>1959</v>
      </c>
      <c r="Q15" s="2">
        <v>1960</v>
      </c>
      <c r="R15" s="2">
        <v>1961</v>
      </c>
      <c r="S15" s="2">
        <v>1962</v>
      </c>
      <c r="T15" s="2">
        <v>1963</v>
      </c>
      <c r="U15" s="2">
        <v>1964</v>
      </c>
      <c r="V15" s="2">
        <v>1965</v>
      </c>
      <c r="W15" s="2">
        <v>1966</v>
      </c>
      <c r="X15" s="2">
        <v>1967</v>
      </c>
      <c r="Y15" s="2">
        <v>1968</v>
      </c>
      <c r="Z15" s="2">
        <v>1969</v>
      </c>
      <c r="AA15" s="2">
        <v>1970</v>
      </c>
      <c r="AB15" s="2">
        <v>1971</v>
      </c>
      <c r="AC15" s="2">
        <v>1972</v>
      </c>
      <c r="AD15" s="2">
        <v>1973</v>
      </c>
      <c r="AE15" s="2">
        <v>1974</v>
      </c>
      <c r="AF15" s="2">
        <v>1975</v>
      </c>
      <c r="AG15" s="2">
        <v>1976</v>
      </c>
      <c r="AH15" s="2">
        <v>1977</v>
      </c>
      <c r="AI15" s="2">
        <v>1978</v>
      </c>
      <c r="AJ15" s="2">
        <v>1979</v>
      </c>
      <c r="AK15" s="2">
        <v>1980</v>
      </c>
      <c r="AL15" s="2">
        <v>1981</v>
      </c>
      <c r="AM15" s="2">
        <v>1982</v>
      </c>
      <c r="AN15" s="2">
        <v>1983</v>
      </c>
      <c r="AO15" s="2">
        <v>1984</v>
      </c>
      <c r="AP15" s="2">
        <v>1985</v>
      </c>
      <c r="AQ15" s="2">
        <v>1986</v>
      </c>
      <c r="AR15" s="2">
        <v>1987</v>
      </c>
      <c r="AS15" s="2">
        <v>1988</v>
      </c>
      <c r="AT15" s="2">
        <v>1989</v>
      </c>
      <c r="AU15" s="2">
        <v>1990</v>
      </c>
      <c r="AV15" s="2">
        <v>1991</v>
      </c>
      <c r="AW15" s="2">
        <v>1992</v>
      </c>
      <c r="AX15" s="2">
        <v>1993</v>
      </c>
      <c r="AY15" s="2">
        <v>1994</v>
      </c>
      <c r="AZ15" s="2">
        <v>1995</v>
      </c>
      <c r="BA15" s="2">
        <v>1996</v>
      </c>
      <c r="BB15" s="2">
        <v>1997</v>
      </c>
      <c r="BC15" s="2">
        <v>1998</v>
      </c>
      <c r="BD15" s="2">
        <v>1999</v>
      </c>
      <c r="BE15" s="2">
        <v>2000</v>
      </c>
      <c r="BF15" s="2">
        <v>2001</v>
      </c>
      <c r="BG15" s="2">
        <v>2002</v>
      </c>
      <c r="BH15" s="2">
        <v>2003</v>
      </c>
      <c r="BI15" s="2">
        <v>2004</v>
      </c>
    </row>
    <row r="16" spans="1:61" ht="12.75">
      <c r="A16" s="16" t="s">
        <v>82</v>
      </c>
      <c r="L16">
        <f>L2*100/$AK$2</f>
        <v>26.557020691918055</v>
      </c>
      <c r="M16">
        <f aca="true" t="shared" si="0" ref="M16:BH16">M2*100/$AK$2</f>
        <v>29.30295510940672</v>
      </c>
      <c r="N16">
        <f t="shared" si="0"/>
        <v>32.483645386871196</v>
      </c>
      <c r="O16">
        <f t="shared" si="0"/>
        <v>30.022763160593072</v>
      </c>
      <c r="P16">
        <f t="shared" si="0"/>
        <v>29.530586715337446</v>
      </c>
      <c r="Q16">
        <f t="shared" si="0"/>
        <v>30.022763160593072</v>
      </c>
      <c r="R16">
        <f t="shared" si="0"/>
        <v>31.25320427373213</v>
      </c>
      <c r="S16">
        <f t="shared" si="0"/>
        <v>32.13502040481513</v>
      </c>
      <c r="T16">
        <f t="shared" si="0"/>
        <v>32.688718905727704</v>
      </c>
      <c r="U16">
        <f t="shared" si="0"/>
        <v>33.91916001886676</v>
      </c>
      <c r="V16">
        <f t="shared" si="0"/>
        <v>34.96503496503497</v>
      </c>
      <c r="W16">
        <f t="shared" si="0"/>
        <v>36.40054959703053</v>
      </c>
      <c r="X16">
        <f t="shared" si="0"/>
        <v>37.50794659885569</v>
      </c>
      <c r="Y16">
        <f t="shared" si="0"/>
        <v>37.55827505827506</v>
      </c>
      <c r="Z16">
        <f t="shared" si="0"/>
        <v>38.228438228438236</v>
      </c>
      <c r="AA16">
        <f t="shared" si="0"/>
        <v>39.88927738927739</v>
      </c>
      <c r="AB16">
        <f t="shared" si="0"/>
        <v>44.05594405594405</v>
      </c>
      <c r="AC16">
        <f t="shared" si="0"/>
        <v>45.97902097902098</v>
      </c>
      <c r="AD16">
        <f t="shared" si="0"/>
        <v>48.921911421911425</v>
      </c>
      <c r="AE16">
        <f t="shared" si="0"/>
        <v>65.35547785547786</v>
      </c>
      <c r="AF16">
        <f t="shared" si="0"/>
        <v>71.32867132867133</v>
      </c>
      <c r="AG16">
        <f t="shared" si="0"/>
        <v>75.17482517482517</v>
      </c>
      <c r="AH16">
        <f t="shared" si="0"/>
        <v>80.06993006993007</v>
      </c>
      <c r="AI16">
        <f t="shared" si="0"/>
        <v>84.26573426573427</v>
      </c>
      <c r="AJ16">
        <f t="shared" si="0"/>
        <v>93.35664335664336</v>
      </c>
      <c r="AK16">
        <f t="shared" si="0"/>
        <v>100</v>
      </c>
      <c r="AL16">
        <f t="shared" si="0"/>
        <v>110.13986013986013</v>
      </c>
      <c r="AM16">
        <f t="shared" si="0"/>
        <v>112.15034965034965</v>
      </c>
      <c r="AN16">
        <f t="shared" si="0"/>
        <v>111.7132867132867</v>
      </c>
      <c r="AO16">
        <f t="shared" si="0"/>
        <v>142.42424242424244</v>
      </c>
      <c r="AP16">
        <f t="shared" si="0"/>
        <v>158.91666666666666</v>
      </c>
      <c r="AQ16">
        <f t="shared" si="0"/>
        <v>132.5</v>
      </c>
      <c r="AR16">
        <f t="shared" si="0"/>
        <v>121.49999999999999</v>
      </c>
      <c r="AS16">
        <f t="shared" si="0"/>
        <v>120.58333333333333</v>
      </c>
      <c r="AT16">
        <f t="shared" si="0"/>
        <v>122.25</v>
      </c>
      <c r="AU16">
        <f t="shared" si="0"/>
        <v>119.7172222222222</v>
      </c>
      <c r="AV16">
        <f t="shared" si="0"/>
        <v>125.54416666666667</v>
      </c>
      <c r="AW16">
        <f t="shared" si="0"/>
        <v>123.955</v>
      </c>
      <c r="AX16">
        <f t="shared" si="0"/>
        <v>120.77666666666667</v>
      </c>
      <c r="AY16">
        <f t="shared" si="0"/>
        <v>117.59833333333333</v>
      </c>
      <c r="AZ16">
        <f t="shared" si="0"/>
        <v>112.83083333333333</v>
      </c>
      <c r="BA16">
        <f t="shared" si="0"/>
        <v>116.75607500000001</v>
      </c>
      <c r="BB16">
        <f t="shared" si="0"/>
        <v>121.77784166666666</v>
      </c>
      <c r="BC16">
        <f t="shared" si="0"/>
        <v>116.75607500000001</v>
      </c>
      <c r="BD16">
        <f t="shared" si="0"/>
        <v>97.03451666666665</v>
      </c>
      <c r="BE16">
        <f t="shared" si="0"/>
        <v>132.01207499999998</v>
      </c>
      <c r="BF16">
        <f t="shared" si="0"/>
        <v>128.62714999999997</v>
      </c>
      <c r="BG16">
        <f t="shared" si="0"/>
        <v>107.18929166666666</v>
      </c>
      <c r="BH16">
        <f t="shared" si="0"/>
        <v>113.95914166666665</v>
      </c>
      <c r="BI16">
        <f>BI2*100/$AK$2</f>
        <v>110.57421666666664</v>
      </c>
    </row>
    <row r="17" spans="1:61" ht="12.75">
      <c r="A17" s="16" t="s">
        <v>83</v>
      </c>
      <c r="I17">
        <f>I3*100/$AK$3</f>
        <v>59.28105949127601</v>
      </c>
      <c r="J17">
        <f aca="true" t="shared" si="1" ref="J17:BH17">J3*100/$AK$3</f>
        <v>46.12938826991802</v>
      </c>
      <c r="K17">
        <f t="shared" si="1"/>
        <v>49.13811225562329</v>
      </c>
      <c r="L17">
        <f t="shared" si="1"/>
        <v>68.21088220867493</v>
      </c>
      <c r="M17">
        <f t="shared" si="1"/>
        <v>79.82534510545862</v>
      </c>
      <c r="N17">
        <f t="shared" si="1"/>
        <v>65.69266344334665</v>
      </c>
      <c r="O17">
        <f t="shared" si="1"/>
        <v>40.99222198864831</v>
      </c>
      <c r="P17">
        <f t="shared" si="1"/>
        <v>41.51776329619508</v>
      </c>
      <c r="Q17">
        <f t="shared" si="1"/>
        <v>43.0943872188354</v>
      </c>
      <c r="R17">
        <f t="shared" si="1"/>
        <v>44.14546983392895</v>
      </c>
      <c r="S17">
        <f t="shared" si="1"/>
        <v>40.99222198864831</v>
      </c>
      <c r="T17">
        <f t="shared" si="1"/>
        <v>44.67101114147572</v>
      </c>
      <c r="U17">
        <f t="shared" si="1"/>
        <v>45.19655244902249</v>
      </c>
      <c r="V17">
        <f t="shared" si="1"/>
        <v>47.29871767920959</v>
      </c>
      <c r="W17">
        <f t="shared" si="1"/>
        <v>45.19655244902249</v>
      </c>
      <c r="X17">
        <f t="shared" si="1"/>
        <v>44.131455399061025</v>
      </c>
      <c r="Y17">
        <f t="shared" si="1"/>
        <v>43.19248826291079</v>
      </c>
      <c r="Z17">
        <f t="shared" si="1"/>
        <v>39.906103286384976</v>
      </c>
      <c r="AA17">
        <f t="shared" si="1"/>
        <v>55.868544600938975</v>
      </c>
      <c r="AB17">
        <f t="shared" si="1"/>
        <v>38.028169014084504</v>
      </c>
      <c r="AC17">
        <f t="shared" si="1"/>
        <v>34.74178403755869</v>
      </c>
      <c r="AD17">
        <f t="shared" si="1"/>
        <v>76.05633802816901</v>
      </c>
      <c r="AE17">
        <f t="shared" si="1"/>
        <v>102.3474178403756</v>
      </c>
      <c r="AF17">
        <f t="shared" si="1"/>
        <v>66.66666666666667</v>
      </c>
      <c r="AG17">
        <f t="shared" si="1"/>
        <v>62.91079812206572</v>
      </c>
      <c r="AH17">
        <f t="shared" si="1"/>
        <v>62.441314553990615</v>
      </c>
      <c r="AI17">
        <f t="shared" si="1"/>
        <v>65.72769953051643</v>
      </c>
      <c r="AJ17">
        <f t="shared" si="1"/>
        <v>84.037558685446</v>
      </c>
      <c r="AK17">
        <f t="shared" si="1"/>
        <v>100</v>
      </c>
      <c r="AL17">
        <f t="shared" si="1"/>
        <v>92.018779342723</v>
      </c>
      <c r="AM17">
        <f t="shared" si="1"/>
        <v>74.64788732394366</v>
      </c>
      <c r="AN17">
        <f t="shared" si="1"/>
        <v>79.81220657276995</v>
      </c>
      <c r="AO17">
        <f t="shared" si="1"/>
        <v>81.2206572769953</v>
      </c>
      <c r="AP17">
        <f t="shared" si="1"/>
        <v>78.4037558685446</v>
      </c>
      <c r="AQ17">
        <f t="shared" si="1"/>
        <v>74.17840375586854</v>
      </c>
      <c r="AR17">
        <f t="shared" si="1"/>
        <v>81.69014084507042</v>
      </c>
      <c r="AS17">
        <f t="shared" si="1"/>
        <v>91.54929577464789</v>
      </c>
      <c r="AT17">
        <f t="shared" si="1"/>
        <v>95.77464788732394</v>
      </c>
      <c r="AU17">
        <f t="shared" si="1"/>
        <v>92.95774647887323</v>
      </c>
      <c r="AV17">
        <f t="shared" si="1"/>
        <v>96.24413145539906</v>
      </c>
      <c r="AW17">
        <f t="shared" si="1"/>
        <v>91.54929577464789</v>
      </c>
      <c r="AX17">
        <f t="shared" si="1"/>
        <v>92.018779342723</v>
      </c>
      <c r="AY17">
        <f t="shared" si="1"/>
        <v>94.36619718309859</v>
      </c>
      <c r="AZ17">
        <f t="shared" si="1"/>
        <v>105.63380281690141</v>
      </c>
      <c r="BA17">
        <f t="shared" si="1"/>
        <v>90.61032863849765</v>
      </c>
      <c r="BB17">
        <f t="shared" si="1"/>
        <v>90.61032863849765</v>
      </c>
      <c r="BC17">
        <f t="shared" si="1"/>
        <v>80.75117370892019</v>
      </c>
      <c r="BD17">
        <f t="shared" si="1"/>
        <v>83.56807511737088</v>
      </c>
      <c r="BE17">
        <f t="shared" si="1"/>
        <v>93.42723004694837</v>
      </c>
      <c r="BF17">
        <f t="shared" si="1"/>
        <v>92.95774647887323</v>
      </c>
      <c r="BG17">
        <f t="shared" si="1"/>
        <v>95.30516431924883</v>
      </c>
      <c r="BH17">
        <f t="shared" si="1"/>
        <v>107.981220657277</v>
      </c>
      <c r="BI17">
        <f>BI3*100/$AK$3</f>
        <v>0</v>
      </c>
    </row>
    <row r="18" ht="12.75">
      <c r="A18" s="16"/>
    </row>
    <row r="19" spans="1:61" ht="12.75">
      <c r="A19" s="16" t="s">
        <v>84</v>
      </c>
      <c r="E19">
        <f>E5*100/$AK$5</f>
        <v>30.310880829015545</v>
      </c>
      <c r="F19">
        <f aca="true" t="shared" si="2" ref="F19:BH19">F5*100/$AK$5</f>
        <v>30.255366395262772</v>
      </c>
      <c r="G19">
        <f t="shared" si="2"/>
        <v>30.588452997779424</v>
      </c>
      <c r="H19">
        <f t="shared" si="2"/>
        <v>32.79052553663953</v>
      </c>
      <c r="I19">
        <f t="shared" si="2"/>
        <v>33.345669874167285</v>
      </c>
      <c r="J19">
        <f t="shared" si="2"/>
        <v>33.752775721687634</v>
      </c>
      <c r="K19">
        <f t="shared" si="2"/>
        <v>34.0858623242043</v>
      </c>
      <c r="L19">
        <f t="shared" si="2"/>
        <v>34.6780162842339</v>
      </c>
      <c r="M19">
        <f t="shared" si="2"/>
        <v>35.880829015544045</v>
      </c>
      <c r="N19">
        <f t="shared" si="2"/>
        <v>37.083641746854184</v>
      </c>
      <c r="O19">
        <f t="shared" si="2"/>
        <v>37.934863064396744</v>
      </c>
      <c r="P19">
        <f t="shared" si="2"/>
        <v>38.397483345669876</v>
      </c>
      <c r="Q19">
        <f t="shared" si="2"/>
        <v>38.934122871946705</v>
      </c>
      <c r="R19">
        <f t="shared" si="2"/>
        <v>39.37823834196891</v>
      </c>
      <c r="S19">
        <f t="shared" si="2"/>
        <v>39.914877868245746</v>
      </c>
      <c r="T19">
        <f t="shared" si="2"/>
        <v>40.34048852701702</v>
      </c>
      <c r="U19">
        <f t="shared" si="2"/>
        <v>40.951147298297556</v>
      </c>
      <c r="V19">
        <f t="shared" si="2"/>
        <v>41.70984455958549</v>
      </c>
      <c r="W19">
        <f t="shared" si="2"/>
        <v>42.89415247964471</v>
      </c>
      <c r="X19">
        <f t="shared" si="2"/>
        <v>44.2079940784604</v>
      </c>
      <c r="Y19">
        <f t="shared" si="2"/>
        <v>46.09548482605477</v>
      </c>
      <c r="Z19">
        <f t="shared" si="2"/>
        <v>48.390081421169505</v>
      </c>
      <c r="AA19">
        <f t="shared" si="2"/>
        <v>50.943745373797185</v>
      </c>
      <c r="AB19">
        <f t="shared" si="2"/>
        <v>53.49740932642487</v>
      </c>
      <c r="AC19">
        <f t="shared" si="2"/>
        <v>55.847520355292374</v>
      </c>
      <c r="AD19">
        <f t="shared" si="2"/>
        <v>58.93782383419689</v>
      </c>
      <c r="AE19">
        <f t="shared" si="2"/>
        <v>64.26720947446336</v>
      </c>
      <c r="AF19">
        <f t="shared" si="2"/>
        <v>70.31828275351592</v>
      </c>
      <c r="AG19">
        <f t="shared" si="2"/>
        <v>74.38934122871947</v>
      </c>
      <c r="AH19">
        <f t="shared" si="2"/>
        <v>79.1080680977054</v>
      </c>
      <c r="AI19">
        <f t="shared" si="2"/>
        <v>84.6780162842339</v>
      </c>
      <c r="AJ19">
        <f t="shared" si="2"/>
        <v>91.69133974833457</v>
      </c>
      <c r="AK19">
        <f t="shared" si="2"/>
        <v>100</v>
      </c>
      <c r="AL19">
        <f t="shared" si="2"/>
        <v>109.40044411547002</v>
      </c>
      <c r="AM19">
        <f t="shared" si="2"/>
        <v>116.08068097705403</v>
      </c>
      <c r="AN19">
        <f t="shared" si="2"/>
        <v>120.66987416728348</v>
      </c>
      <c r="AO19">
        <f t="shared" si="2"/>
        <v>125.18504811250926</v>
      </c>
      <c r="AP19">
        <f t="shared" si="2"/>
        <v>128.99703923019985</v>
      </c>
      <c r="AQ19">
        <f t="shared" si="2"/>
        <v>131.84678016284235</v>
      </c>
      <c r="AR19">
        <f t="shared" si="2"/>
        <v>135.45521835677278</v>
      </c>
      <c r="AS19">
        <f t="shared" si="2"/>
        <v>140.06291635825315</v>
      </c>
      <c r="AT19">
        <f t="shared" si="2"/>
        <v>145.37379718726868</v>
      </c>
      <c r="AU19">
        <f t="shared" si="2"/>
        <v>150.98075499629903</v>
      </c>
      <c r="AV19">
        <f t="shared" si="2"/>
        <v>156.25462620281274</v>
      </c>
      <c r="AW19">
        <f t="shared" si="2"/>
        <v>159.86306439674317</v>
      </c>
      <c r="AX19">
        <f t="shared" si="2"/>
        <v>163.54552183567728</v>
      </c>
      <c r="AY19">
        <f t="shared" si="2"/>
        <v>167.02442635085123</v>
      </c>
      <c r="AZ19">
        <f t="shared" si="2"/>
        <v>170.4478164322724</v>
      </c>
      <c r="BA19">
        <f t="shared" si="2"/>
        <v>173.6676535899334</v>
      </c>
      <c r="BB19">
        <f t="shared" si="2"/>
        <v>176.5544041450777</v>
      </c>
      <c r="BC19">
        <f t="shared" si="2"/>
        <v>178.5159141376758</v>
      </c>
      <c r="BD19">
        <f t="shared" si="2"/>
        <v>181.10658771280532</v>
      </c>
      <c r="BE19">
        <f t="shared" si="2"/>
        <v>185.0481125092524</v>
      </c>
      <c r="BF19">
        <f t="shared" si="2"/>
        <v>189.4337527757217</v>
      </c>
      <c r="BG19">
        <f t="shared" si="2"/>
        <v>192.3575129533679</v>
      </c>
      <c r="BH19">
        <f t="shared" si="2"/>
        <v>196.7061435973353</v>
      </c>
      <c r="BI19">
        <f>BI5*100/$AK$5</f>
        <v>201.88749074759437</v>
      </c>
    </row>
    <row r="20" spans="1:61" ht="12.75">
      <c r="A20" s="16" t="s">
        <v>78</v>
      </c>
      <c r="E20">
        <f>E8*100/$AK$8</f>
        <v>18.89630078835658</v>
      </c>
      <c r="F20">
        <f aca="true" t="shared" si="3" ref="F20:BH20">F8*100/$AK$8</f>
        <v>17.99878714372347</v>
      </c>
      <c r="G20">
        <f t="shared" si="3"/>
        <v>19.53911461491813</v>
      </c>
      <c r="H20">
        <f t="shared" si="3"/>
        <v>24.499696785930865</v>
      </c>
      <c r="I20">
        <f t="shared" si="3"/>
        <v>23.20194057004245</v>
      </c>
      <c r="J20">
        <f t="shared" si="3"/>
        <v>22.2680412371134</v>
      </c>
      <c r="K20">
        <f t="shared" si="3"/>
        <v>22.728926622195267</v>
      </c>
      <c r="L20">
        <f t="shared" si="3"/>
        <v>22.680412371134018</v>
      </c>
      <c r="M20">
        <f t="shared" si="3"/>
        <v>22.910855063674955</v>
      </c>
      <c r="N20">
        <f t="shared" si="3"/>
        <v>23.347483323226196</v>
      </c>
      <c r="O20">
        <f t="shared" si="3"/>
        <v>22.195269860521528</v>
      </c>
      <c r="P20">
        <f t="shared" si="3"/>
        <v>21.795027289266223</v>
      </c>
      <c r="Q20">
        <f t="shared" si="3"/>
        <v>22.146755609460282</v>
      </c>
      <c r="R20">
        <f t="shared" si="3"/>
        <v>21.819284414796844</v>
      </c>
      <c r="S20">
        <f t="shared" si="3"/>
        <v>21.322013341419037</v>
      </c>
      <c r="T20">
        <f t="shared" si="3"/>
        <v>21.503941782898725</v>
      </c>
      <c r="U20">
        <f t="shared" si="3"/>
        <v>22.025469981807156</v>
      </c>
      <c r="V20">
        <f t="shared" si="3"/>
        <v>22.2680412371134</v>
      </c>
      <c r="W20">
        <f t="shared" si="3"/>
        <v>22.88659793814433</v>
      </c>
      <c r="X20">
        <f t="shared" si="3"/>
        <v>23.068526379624014</v>
      </c>
      <c r="Y20">
        <f t="shared" si="3"/>
        <v>23.323226197695572</v>
      </c>
      <c r="Z20">
        <f t="shared" si="3"/>
        <v>24.038811400849</v>
      </c>
      <c r="AA20">
        <f t="shared" si="3"/>
        <v>25.651910248635534</v>
      </c>
      <c r="AB20">
        <f t="shared" si="3"/>
        <v>27.010309278350515</v>
      </c>
      <c r="AC20">
        <f t="shared" si="3"/>
        <v>28.938750758035173</v>
      </c>
      <c r="AD20">
        <f t="shared" si="3"/>
        <v>34.3844754396604</v>
      </c>
      <c r="AE20">
        <f t="shared" si="3"/>
        <v>50.92783505154639</v>
      </c>
      <c r="AF20">
        <f t="shared" si="3"/>
        <v>55.51243177683444</v>
      </c>
      <c r="AG20">
        <f t="shared" si="3"/>
        <v>57.2468162522741</v>
      </c>
      <c r="AH20">
        <f t="shared" si="3"/>
        <v>61.95269860521528</v>
      </c>
      <c r="AI20">
        <f t="shared" si="3"/>
        <v>66.85263796240146</v>
      </c>
      <c r="AJ20">
        <f t="shared" si="3"/>
        <v>79.73317161916312</v>
      </c>
      <c r="AK20">
        <f t="shared" si="3"/>
        <v>100</v>
      </c>
      <c r="AL20">
        <f t="shared" si="3"/>
        <v>105.50636749545178</v>
      </c>
      <c r="AM20">
        <f t="shared" si="3"/>
        <v>103.77198302001213</v>
      </c>
      <c r="AN20">
        <f t="shared" si="3"/>
        <v>99.5027289266222</v>
      </c>
      <c r="AO20">
        <f t="shared" si="3"/>
        <v>101.29775621588841</v>
      </c>
      <c r="AP20">
        <f t="shared" si="3"/>
        <v>98.75075803517282</v>
      </c>
      <c r="AQ20">
        <f t="shared" si="3"/>
        <v>95.41540327471195</v>
      </c>
      <c r="AR20">
        <f t="shared" si="3"/>
        <v>102.32868405093996</v>
      </c>
      <c r="AS20">
        <f t="shared" si="3"/>
        <v>107.2892662219527</v>
      </c>
      <c r="AT20">
        <f t="shared" si="3"/>
        <v>110.5518496058217</v>
      </c>
      <c r="AU20">
        <f t="shared" si="3"/>
        <v>114.12977562158883</v>
      </c>
      <c r="AV20">
        <f t="shared" si="3"/>
        <v>114.12977562158883</v>
      </c>
      <c r="AW20">
        <f t="shared" si="3"/>
        <v>115.03941782898725</v>
      </c>
      <c r="AX20">
        <f t="shared" si="3"/>
        <v>114.77258944815038</v>
      </c>
      <c r="AY20">
        <f t="shared" si="3"/>
        <v>116.71315949060036</v>
      </c>
      <c r="AZ20">
        <f t="shared" si="3"/>
        <v>121.9769557307459</v>
      </c>
      <c r="BA20">
        <f t="shared" si="3"/>
        <v>123.20194057004245</v>
      </c>
      <c r="BB20">
        <f t="shared" si="3"/>
        <v>120.16979987871437</v>
      </c>
      <c r="BC20">
        <f t="shared" si="3"/>
        <v>112.92904790782292</v>
      </c>
      <c r="BD20">
        <f t="shared" si="3"/>
        <v>113.8993329290479</v>
      </c>
      <c r="BE20">
        <f t="shared" si="3"/>
        <v>121.2856276531231</v>
      </c>
      <c r="BF20">
        <f t="shared" si="3"/>
        <v>116.99211643420254</v>
      </c>
      <c r="BG20">
        <f t="shared" si="3"/>
        <v>114.10551849605821</v>
      </c>
      <c r="BH20">
        <f t="shared" si="3"/>
        <v>117.46513038204972</v>
      </c>
      <c r="BI20">
        <f>BI8*100/$AK$8</f>
        <v>124.08732565191025</v>
      </c>
    </row>
    <row r="21" spans="1:61" ht="12.75">
      <c r="A21" s="16" t="s">
        <v>77</v>
      </c>
      <c r="O21">
        <f>O9*100/$AK$9</f>
        <v>54.60961129158732</v>
      </c>
      <c r="P21">
        <f aca="true" t="shared" si="4" ref="P21:BH21">P9*100/$AK$9</f>
        <v>52.6044583846757</v>
      </c>
      <c r="Q21">
        <f t="shared" si="4"/>
        <v>52.402822896829846</v>
      </c>
      <c r="R21">
        <f t="shared" si="4"/>
        <v>50.229640416713345</v>
      </c>
      <c r="S21">
        <f t="shared" si="4"/>
        <v>49.871177327209594</v>
      </c>
      <c r="T21">
        <f t="shared" si="4"/>
        <v>50.84574885179792</v>
      </c>
      <c r="U21">
        <f t="shared" si="4"/>
        <v>51.75310854710429</v>
      </c>
      <c r="V21">
        <f t="shared" si="4"/>
        <v>53.06373921810239</v>
      </c>
      <c r="W21">
        <f t="shared" si="4"/>
        <v>53.993502856502744</v>
      </c>
      <c r="X21">
        <f t="shared" si="4"/>
        <v>52.839699787162544</v>
      </c>
      <c r="Y21">
        <f t="shared" si="4"/>
        <v>52.39162092528285</v>
      </c>
      <c r="Z21">
        <f t="shared" si="4"/>
        <v>53.28777864904223</v>
      </c>
      <c r="AA21">
        <f t="shared" si="4"/>
        <v>52.77248795788059</v>
      </c>
      <c r="AB21">
        <f t="shared" si="4"/>
        <v>52.951719502632464</v>
      </c>
      <c r="AC21">
        <f t="shared" si="4"/>
        <v>52.67167021395766</v>
      </c>
      <c r="AD21">
        <f t="shared" si="4"/>
        <v>59.415257085247006</v>
      </c>
      <c r="AE21">
        <f t="shared" si="4"/>
        <v>76.36384003584631</v>
      </c>
      <c r="AF21">
        <f t="shared" si="4"/>
        <v>75.0756133079422</v>
      </c>
      <c r="AG21">
        <f t="shared" si="4"/>
        <v>79.66842164220903</v>
      </c>
      <c r="AH21">
        <f t="shared" si="4"/>
        <v>80.91184048392518</v>
      </c>
      <c r="AI21">
        <f t="shared" si="4"/>
        <v>77.86490422314328</v>
      </c>
      <c r="AJ21">
        <f t="shared" si="4"/>
        <v>86.92729920466002</v>
      </c>
      <c r="AK21">
        <f t="shared" si="4"/>
        <v>100</v>
      </c>
      <c r="AL21">
        <f t="shared" si="4"/>
        <v>113.6327993726896</v>
      </c>
      <c r="AM21">
        <f t="shared" si="4"/>
        <v>116.22045480004482</v>
      </c>
      <c r="AN21">
        <f t="shared" si="4"/>
        <v>115.83958776744707</v>
      </c>
      <c r="AO21">
        <f t="shared" si="4"/>
        <v>122.78481012658229</v>
      </c>
      <c r="AP21">
        <f t="shared" si="4"/>
        <v>124.50991374481909</v>
      </c>
      <c r="AQ21">
        <f t="shared" si="4"/>
        <v>105.00728128150556</v>
      </c>
      <c r="AR21">
        <f t="shared" si="4"/>
        <v>99.31667973563347</v>
      </c>
      <c r="AS21">
        <f t="shared" si="4"/>
        <v>100.52649266270865</v>
      </c>
      <c r="AT21">
        <f t="shared" si="4"/>
        <v>105.01848325305254</v>
      </c>
      <c r="AU21">
        <f t="shared" si="4"/>
        <v>102.66606922818417</v>
      </c>
      <c r="AV21">
        <f t="shared" si="4"/>
        <v>103.47261117956761</v>
      </c>
      <c r="AW21">
        <f t="shared" si="4"/>
        <v>100.96336955304135</v>
      </c>
      <c r="AX21">
        <f t="shared" si="4"/>
        <v>99.39509353646243</v>
      </c>
      <c r="AY21">
        <f t="shared" si="4"/>
        <v>100.26884731712782</v>
      </c>
      <c r="AZ21">
        <f t="shared" si="4"/>
        <v>100.51529069116165</v>
      </c>
      <c r="BA21">
        <f t="shared" si="4"/>
        <v>100.94096560994736</v>
      </c>
      <c r="BB21">
        <f t="shared" si="4"/>
        <v>104.5143945334379</v>
      </c>
      <c r="BC21">
        <f t="shared" si="4"/>
        <v>101.26582278481013</v>
      </c>
      <c r="BD21">
        <f t="shared" si="4"/>
        <v>100.73933012210149</v>
      </c>
      <c r="BE21">
        <f t="shared" si="4"/>
        <v>112.01971546992272</v>
      </c>
      <c r="BF21">
        <f t="shared" si="4"/>
        <v>112.72543967738322</v>
      </c>
      <c r="BG21">
        <f t="shared" si="4"/>
        <v>109.8801389044472</v>
      </c>
      <c r="BH21">
        <f t="shared" si="4"/>
        <v>107.89738994062955</v>
      </c>
      <c r="BI21">
        <f>BI9*100/$AK$9</f>
        <v>109.07359695306374</v>
      </c>
    </row>
    <row r="22" spans="1:61" ht="12.75">
      <c r="A22" s="16" t="s">
        <v>85</v>
      </c>
      <c r="Q22">
        <f>Q11*100/$AK$11</f>
        <v>41.54509283819629</v>
      </c>
      <c r="R22">
        <f aca="true" t="shared" si="5" ref="R22:BH22">R11*100/$AK$11</f>
        <v>43.484748010610076</v>
      </c>
      <c r="S22">
        <f t="shared" si="5"/>
        <v>45.19230769230769</v>
      </c>
      <c r="T22">
        <f t="shared" si="5"/>
        <v>46.58488063660477</v>
      </c>
      <c r="U22">
        <f t="shared" si="5"/>
        <v>47.994031830238725</v>
      </c>
      <c r="V22">
        <f t="shared" si="5"/>
        <v>49.76790450928382</v>
      </c>
      <c r="W22">
        <f t="shared" si="5"/>
        <v>51.475464190981434</v>
      </c>
      <c r="X22">
        <f t="shared" si="5"/>
        <v>52.30437665782493</v>
      </c>
      <c r="Y22">
        <f t="shared" si="5"/>
        <v>53.51458885941644</v>
      </c>
      <c r="Z22">
        <f t="shared" si="5"/>
        <v>55.73607427055702</v>
      </c>
      <c r="AA22">
        <f t="shared" si="5"/>
        <v>60.029840848806366</v>
      </c>
      <c r="AB22">
        <f t="shared" si="5"/>
        <v>64.67175066312997</v>
      </c>
      <c r="AC22">
        <f t="shared" si="5"/>
        <v>68.10344827586206</v>
      </c>
      <c r="AD22">
        <f t="shared" si="5"/>
        <v>72.44694960212202</v>
      </c>
      <c r="AE22">
        <f t="shared" si="5"/>
        <v>77.53647214854111</v>
      </c>
      <c r="AF22">
        <f t="shared" si="5"/>
        <v>81.92970822281167</v>
      </c>
      <c r="AG22">
        <f t="shared" si="5"/>
        <v>84.91379310344827</v>
      </c>
      <c r="AH22">
        <f t="shared" si="5"/>
        <v>88.08023872679045</v>
      </c>
      <c r="AI22">
        <f t="shared" si="5"/>
        <v>91.82692307692308</v>
      </c>
      <c r="AJ22">
        <f t="shared" si="5"/>
        <v>95.30835543766578</v>
      </c>
      <c r="AK22">
        <f t="shared" si="5"/>
        <v>100</v>
      </c>
      <c r="AL22">
        <f t="shared" si="5"/>
        <v>104.22745358090185</v>
      </c>
      <c r="AM22">
        <f t="shared" si="5"/>
        <v>108.85278514588859</v>
      </c>
      <c r="AN22">
        <f t="shared" si="5"/>
        <v>112.40053050397879</v>
      </c>
      <c r="AO22">
        <f t="shared" si="5"/>
        <v>114.72148541114058</v>
      </c>
      <c r="AP22">
        <f t="shared" si="5"/>
        <v>117.07559681697613</v>
      </c>
      <c r="AQ22">
        <f t="shared" si="5"/>
        <v>120.80570291777188</v>
      </c>
      <c r="AR22">
        <f t="shared" si="5"/>
        <v>123.07692307692307</v>
      </c>
      <c r="AS22">
        <f t="shared" si="5"/>
        <v>124.95026525198939</v>
      </c>
      <c r="AT22">
        <f t="shared" si="5"/>
        <v>127.96750663129973</v>
      </c>
      <c r="AU22">
        <f t="shared" si="5"/>
        <v>132.31100795755967</v>
      </c>
      <c r="AV22">
        <f t="shared" si="5"/>
        <v>141.23010610079575</v>
      </c>
      <c r="AW22">
        <f t="shared" si="5"/>
        <v>148.342175066313</v>
      </c>
      <c r="AX22">
        <f t="shared" si="5"/>
        <v>153.77984084880637</v>
      </c>
      <c r="AY22">
        <f t="shared" si="5"/>
        <v>157.6425729442971</v>
      </c>
      <c r="AZ22">
        <f t="shared" si="5"/>
        <v>160.842175066313</v>
      </c>
      <c r="BA22">
        <f t="shared" si="5"/>
        <v>162.48342175066313</v>
      </c>
      <c r="BB22">
        <f t="shared" si="5"/>
        <v>163.75994694960212</v>
      </c>
      <c r="BC22">
        <f t="shared" si="5"/>
        <v>165.3846153846154</v>
      </c>
      <c r="BD22">
        <f t="shared" si="5"/>
        <v>166.196949602122</v>
      </c>
      <c r="BE22">
        <f t="shared" si="5"/>
        <v>165.78249336870027</v>
      </c>
      <c r="BF22">
        <f t="shared" si="5"/>
        <v>167.77188328912467</v>
      </c>
      <c r="BG22">
        <f t="shared" si="5"/>
        <v>170.20888594164455</v>
      </c>
      <c r="BH22">
        <f t="shared" si="5"/>
        <v>171.98275862068965</v>
      </c>
      <c r="BI22">
        <f>BI11*100/$AK$11</f>
        <v>173.30901856763924</v>
      </c>
    </row>
    <row r="23" spans="1:55" ht="12.75">
      <c r="A23" s="16" t="s">
        <v>80</v>
      </c>
      <c r="E23">
        <f>'all yearly series_raw'!E29</f>
        <v>3.33</v>
      </c>
      <c r="F23">
        <f>'all yearly series_raw'!F29</f>
        <v>4.2</v>
      </c>
      <c r="G23">
        <f>'all yearly series_raw'!G29</f>
        <v>4.19</v>
      </c>
      <c r="H23">
        <f>'all yearly series_raw'!H29</f>
        <v>4.19</v>
      </c>
      <c r="I23">
        <f>'all yearly series_raw'!I29</f>
        <v>4.19</v>
      </c>
      <c r="J23">
        <f>'all yearly series_raw'!J29</f>
        <v>4.2</v>
      </c>
      <c r="K23">
        <f>'all yearly series_raw'!K29</f>
        <v>4.2</v>
      </c>
      <c r="L23">
        <f>'all yearly series_raw'!L29</f>
        <v>4.2</v>
      </c>
      <c r="M23">
        <f>'all yearly series_raw'!M29</f>
        <v>4.2</v>
      </c>
      <c r="N23">
        <f>'all yearly series_raw'!N29</f>
        <v>4.2</v>
      </c>
      <c r="O23">
        <f>'all yearly series_raw'!O29</f>
        <v>4.2</v>
      </c>
      <c r="P23">
        <f>'all yearly series_raw'!P29</f>
        <v>4.2</v>
      </c>
      <c r="Q23">
        <f>'all yearly series_raw'!Q29</f>
        <v>4.2</v>
      </c>
      <c r="R23">
        <f>'all yearly series_raw'!R29</f>
        <v>4.03</v>
      </c>
      <c r="S23">
        <f>'all yearly series_raw'!S29</f>
        <v>4</v>
      </c>
      <c r="T23">
        <f>'all yearly series_raw'!T29</f>
        <v>4</v>
      </c>
      <c r="U23">
        <f>'all yearly series_raw'!U29</f>
        <v>4</v>
      </c>
      <c r="V23">
        <f>'all yearly series_raw'!V29</f>
        <v>4</v>
      </c>
      <c r="W23">
        <f>'all yearly series_raw'!W29</f>
        <v>4</v>
      </c>
      <c r="X23">
        <f>'all yearly series_raw'!X29</f>
        <v>4</v>
      </c>
      <c r="Y23">
        <f>'all yearly series_raw'!Y29</f>
        <v>4</v>
      </c>
      <c r="Z23">
        <f>'all yearly series_raw'!Z29</f>
        <v>3.94</v>
      </c>
      <c r="AA23">
        <f>'all yearly series_raw'!AA29</f>
        <v>3.66</v>
      </c>
      <c r="AB23">
        <f>'all yearly series_raw'!AB29</f>
        <v>3.51</v>
      </c>
      <c r="AC23">
        <f>'all yearly series_raw'!AC29</f>
        <v>3.19</v>
      </c>
      <c r="AD23">
        <f>'all yearly series_raw'!AD29</f>
        <v>2.67</v>
      </c>
      <c r="AE23">
        <f>'all yearly series_raw'!AE29</f>
        <v>2.59</v>
      </c>
      <c r="AF23">
        <f>'all yearly series_raw'!AF29</f>
        <v>2.46</v>
      </c>
      <c r="AG23">
        <f>'all yearly series_raw'!AG29</f>
        <v>2.52</v>
      </c>
      <c r="AH23">
        <f>'all yearly series_raw'!AH29</f>
        <v>2.32</v>
      </c>
      <c r="AI23">
        <f>'all yearly series_raw'!AI29</f>
        <v>2.01</v>
      </c>
      <c r="AJ23">
        <f>'all yearly series_raw'!AJ29</f>
        <v>1.83</v>
      </c>
      <c r="AK23">
        <f>'all yearly series_raw'!AK29</f>
        <v>1.82</v>
      </c>
      <c r="AL23">
        <f>'all yearly series_raw'!AL29</f>
        <v>2.26</v>
      </c>
      <c r="AM23">
        <f>'all yearly series_raw'!AM29</f>
        <v>2.43</v>
      </c>
      <c r="AN23">
        <f>'all yearly series_raw'!AN29</f>
        <v>2.55</v>
      </c>
      <c r="AO23">
        <f>'all yearly series_raw'!AO29</f>
        <v>2.85</v>
      </c>
      <c r="AP23">
        <f>'all yearly series_raw'!AP29</f>
        <v>2.94</v>
      </c>
      <c r="AQ23">
        <f>'all yearly series_raw'!AQ29</f>
        <v>2.17</v>
      </c>
      <c r="AR23">
        <f>'all yearly series_raw'!AR29</f>
        <v>1.8</v>
      </c>
      <c r="AS23">
        <f>'all yearly series_raw'!AS29</f>
        <v>1.76</v>
      </c>
      <c r="AT23">
        <f>'all yearly series_raw'!AT29</f>
        <v>1.88</v>
      </c>
      <c r="AU23">
        <f>'all yearly series_raw'!AU29</f>
        <v>1.62</v>
      </c>
      <c r="AV23">
        <f>'all yearly series_raw'!AV29</f>
        <v>1.66</v>
      </c>
      <c r="AW23">
        <f>'all yearly series_raw'!AW29</f>
        <v>1.56</v>
      </c>
      <c r="AX23">
        <f>'all yearly series_raw'!AX29</f>
        <v>1.65</v>
      </c>
      <c r="AY23">
        <f>'all yearly series_raw'!AY29</f>
        <v>1.62</v>
      </c>
      <c r="AZ23">
        <f>'all yearly series_raw'!AZ29</f>
        <v>1.43</v>
      </c>
      <c r="BA23">
        <f>'all yearly series_raw'!BA29</f>
        <v>1.5</v>
      </c>
      <c r="BB23">
        <f>'all yearly series_raw'!BB29</f>
        <v>1.73</v>
      </c>
      <c r="BC23">
        <f>'all yearly series_raw'!BC29</f>
        <v>1.76</v>
      </c>
    </row>
    <row r="24" spans="1:61" ht="12.75">
      <c r="A24" s="16" t="s">
        <v>81</v>
      </c>
      <c r="BD24">
        <f>'all yearly series_raw'!BD30</f>
        <v>0.94</v>
      </c>
      <c r="BE24">
        <f>'all yearly series_raw'!BE30</f>
        <v>1.09</v>
      </c>
      <c r="BF24">
        <f>'all yearly series_raw'!BF30</f>
        <v>1.12</v>
      </c>
      <c r="BG24">
        <f>'all yearly series_raw'!BG30</f>
        <v>1.06</v>
      </c>
      <c r="BH24">
        <f>'all yearly series_raw'!BH30</f>
        <v>0.89</v>
      </c>
      <c r="BI24">
        <f>'all yearly series_raw'!BI30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H55" sqref="H55"/>
    </sheetView>
  </sheetViews>
  <sheetFormatPr defaultColWidth="9.140625" defaultRowHeight="12.75"/>
  <sheetData>
    <row r="1" spans="1:5" ht="12.75">
      <c r="A1" t="s">
        <v>89</v>
      </c>
      <c r="B1" t="s">
        <v>91</v>
      </c>
      <c r="C1" t="s">
        <v>92</v>
      </c>
      <c r="D1" t="s">
        <v>90</v>
      </c>
      <c r="E1" t="s">
        <v>93</v>
      </c>
    </row>
    <row r="2" spans="1:5" ht="12.75">
      <c r="A2">
        <v>1952</v>
      </c>
      <c r="D2">
        <v>100</v>
      </c>
      <c r="E2">
        <v>100</v>
      </c>
    </row>
    <row r="3" spans="1:5" ht="12.75">
      <c r="A3">
        <v>1953</v>
      </c>
      <c r="D3">
        <v>76.87616161969639</v>
      </c>
      <c r="E3">
        <v>82.6681651652242</v>
      </c>
    </row>
    <row r="4" spans="1:5" ht="12.75">
      <c r="A4">
        <v>1954</v>
      </c>
      <c r="B4">
        <v>89.07520961081218</v>
      </c>
      <c r="D4">
        <v>81.09006938187753</v>
      </c>
      <c r="E4">
        <v>103.02557724669445</v>
      </c>
    </row>
    <row r="5" spans="1:5" ht="12.75">
      <c r="A5">
        <v>1955</v>
      </c>
      <c r="B5">
        <v>94.53931390406804</v>
      </c>
      <c r="D5">
        <v>110.64273680399445</v>
      </c>
      <c r="E5">
        <v>139.66225098667843</v>
      </c>
    </row>
    <row r="6" spans="1:5" ht="12.75">
      <c r="A6">
        <v>1956</v>
      </c>
      <c r="B6">
        <v>101.71805318868063</v>
      </c>
      <c r="D6">
        <v>125.14163518032862</v>
      </c>
      <c r="E6">
        <v>148.41801308202324</v>
      </c>
    </row>
    <row r="7" spans="1:5" ht="12.75">
      <c r="A7">
        <v>1957</v>
      </c>
      <c r="B7">
        <v>110.43078036924035</v>
      </c>
      <c r="D7">
        <v>99.6455670219844</v>
      </c>
      <c r="E7">
        <v>118.47201212625818</v>
      </c>
    </row>
    <row r="8" spans="1:5" ht="12.75">
      <c r="A8">
        <v>1958</v>
      </c>
      <c r="B8">
        <v>100</v>
      </c>
      <c r="C8">
        <v>100</v>
      </c>
      <c r="D8">
        <v>60.78360145303581</v>
      </c>
      <c r="E8">
        <v>77.44941885771729</v>
      </c>
    </row>
    <row r="9" spans="1:5" ht="12.75">
      <c r="A9">
        <v>1959</v>
      </c>
      <c r="B9">
        <v>97.4027751169983</v>
      </c>
      <c r="C9">
        <v>100.74925356317951</v>
      </c>
      <c r="D9">
        <v>60.82115696829872</v>
      </c>
      <c r="E9">
        <v>92.70169975979435</v>
      </c>
    </row>
    <row r="10" spans="1:5" ht="12.75">
      <c r="A10">
        <v>1960</v>
      </c>
      <c r="B10">
        <v>97.56030701754389</v>
      </c>
      <c r="C10">
        <v>101.99612182046309</v>
      </c>
      <c r="D10">
        <v>62.26067200604051</v>
      </c>
      <c r="E10">
        <v>96.69513785504795</v>
      </c>
    </row>
    <row r="11" spans="1:5" ht="12.75">
      <c r="A11">
        <v>1961</v>
      </c>
      <c r="B11">
        <v>97.02861331355521</v>
      </c>
      <c r="C11">
        <v>108.74387161023442</v>
      </c>
      <c r="D11">
        <v>63.0599104143337</v>
      </c>
      <c r="E11">
        <v>93.76622468766679</v>
      </c>
    </row>
    <row r="12" spans="1:5" ht="12.75">
      <c r="A12">
        <v>1962</v>
      </c>
      <c r="B12">
        <v>95.99669764437152</v>
      </c>
      <c r="C12">
        <v>112.11334333159867</v>
      </c>
      <c r="D12">
        <v>57.768374120873155</v>
      </c>
      <c r="E12">
        <v>89.53853907149184</v>
      </c>
    </row>
    <row r="13" spans="1:5" ht="12.75">
      <c r="A13">
        <v>1963</v>
      </c>
      <c r="B13">
        <v>94.73165953008093</v>
      </c>
      <c r="C13">
        <v>112.81610723806268</v>
      </c>
      <c r="D13">
        <v>62.288535363393834</v>
      </c>
      <c r="E13">
        <v>99.81655179422647</v>
      </c>
    </row>
    <row r="14" spans="1:5" ht="12.75">
      <c r="A14">
        <v>1964</v>
      </c>
      <c r="B14">
        <v>95.41135979793361</v>
      </c>
      <c r="C14">
        <v>114.65787611486635</v>
      </c>
      <c r="D14">
        <v>62.08157470523951</v>
      </c>
      <c r="E14">
        <v>101.12922444366598</v>
      </c>
    </row>
    <row r="15" spans="1:5" ht="12.75">
      <c r="A15">
        <v>1965</v>
      </c>
      <c r="B15">
        <v>94.8477086776098</v>
      </c>
      <c r="C15">
        <v>115.48025685120346</v>
      </c>
      <c r="D15">
        <v>63.78730955842096</v>
      </c>
      <c r="E15">
        <v>107.64664070725017</v>
      </c>
    </row>
    <row r="16" spans="1:5" ht="12.75">
      <c r="A16">
        <v>1966</v>
      </c>
      <c r="B16">
        <v>95.46625829573483</v>
      </c>
      <c r="C16">
        <v>117.99699834186193</v>
      </c>
      <c r="D16">
        <v>59.269423995985775</v>
      </c>
      <c r="E16">
        <v>100.38008333381978</v>
      </c>
    </row>
    <row r="17" spans="1:5" ht="12.75">
      <c r="A17">
        <v>1967</v>
      </c>
      <c r="B17">
        <v>96.81162060545103</v>
      </c>
      <c r="C17">
        <v>123.01940399188118</v>
      </c>
      <c r="D17">
        <v>56.152737081996186</v>
      </c>
      <c r="E17">
        <v>102.2799112051617</v>
      </c>
    </row>
    <row r="18" spans="1:5" ht="12.75">
      <c r="A18">
        <v>1968</v>
      </c>
      <c r="B18">
        <v>94.74922729483889</v>
      </c>
      <c r="C18">
        <v>124.36222277656783</v>
      </c>
      <c r="D18">
        <v>52.70761028117298</v>
      </c>
      <c r="E18">
        <v>106.65421127567487</v>
      </c>
    </row>
    <row r="19" spans="1:5" ht="12.75">
      <c r="A19">
        <v>1969</v>
      </c>
      <c r="B19">
        <v>92.596039495995</v>
      </c>
      <c r="C19">
        <v>123.06510796267551</v>
      </c>
      <c r="D19">
        <v>46.38808655284796</v>
      </c>
      <c r="E19">
        <v>102.87377459644856</v>
      </c>
    </row>
    <row r="20" spans="1:5" ht="12.75">
      <c r="A20">
        <v>1970</v>
      </c>
      <c r="B20">
        <v>89.70800712632393</v>
      </c>
      <c r="C20">
        <v>127.16096802891695</v>
      </c>
      <c r="D20">
        <v>61.68789860878182</v>
      </c>
      <c r="E20">
        <v>125.59086369935598</v>
      </c>
    </row>
    <row r="21" spans="1:5" ht="12.75">
      <c r="A21">
        <v>1971</v>
      </c>
      <c r="B21">
        <v>91.9670225652993</v>
      </c>
      <c r="C21">
        <v>137.9484025355375</v>
      </c>
      <c r="D21">
        <v>39.984912825570184</v>
      </c>
      <c r="E21">
        <v>90.96447057807305</v>
      </c>
    </row>
    <row r="22" spans="1:5" ht="12.75">
      <c r="A22">
        <v>1972</v>
      </c>
      <c r="B22">
        <v>91.14500005038774</v>
      </c>
      <c r="C22">
        <v>142.7840952469671</v>
      </c>
      <c r="D22">
        <v>34.992237277673595</v>
      </c>
      <c r="E22">
        <v>81.51053900691343</v>
      </c>
    </row>
    <row r="23" spans="1:5" ht="12.75">
      <c r="A23">
        <v>1973</v>
      </c>
      <c r="B23">
        <v>91.16445599062926</v>
      </c>
      <c r="C23">
        <v>138.66516032238079</v>
      </c>
      <c r="D23">
        <v>72.5879955910351</v>
      </c>
      <c r="E23">
        <v>110.85242294160764</v>
      </c>
    </row>
    <row r="24" spans="1:5" ht="12.75">
      <c r="A24">
        <v>1974</v>
      </c>
      <c r="B24">
        <v>113.7936922729606</v>
      </c>
      <c r="C24">
        <v>150.87210929477052</v>
      </c>
      <c r="D24">
        <v>89.57997493667801</v>
      </c>
      <c r="E24">
        <v>122.93016390586463</v>
      </c>
    </row>
    <row r="25" spans="1:5" ht="12.75">
      <c r="A25">
        <v>1975</v>
      </c>
      <c r="B25">
        <v>117.53439007656344</v>
      </c>
      <c r="C25">
        <v>163.16881342701018</v>
      </c>
      <c r="D25">
        <v>53.329065571730744</v>
      </c>
      <c r="E25">
        <v>93.88962527900296</v>
      </c>
    </row>
    <row r="26" spans="1:5" ht="12.75">
      <c r="A26">
        <v>1976</v>
      </c>
      <c r="B26">
        <v>119.5188532053684</v>
      </c>
      <c r="C26">
        <v>163.67047193062345</v>
      </c>
      <c r="D26">
        <v>47.57052797478328</v>
      </c>
      <c r="E26">
        <v>82.47737094451847</v>
      </c>
    </row>
    <row r="27" spans="1:5" ht="12.75">
      <c r="A27">
        <v>1977</v>
      </c>
      <c r="B27">
        <v>122.72504444210854</v>
      </c>
      <c r="C27">
        <v>171.50724127225533</v>
      </c>
      <c r="D27">
        <v>44.39915944313107</v>
      </c>
      <c r="E27">
        <v>82.49854577719262</v>
      </c>
    </row>
    <row r="28" spans="1:5" ht="12.75">
      <c r="A28">
        <v>1978</v>
      </c>
      <c r="B28">
        <v>123.88627905667897</v>
      </c>
      <c r="C28">
        <v>182.68862313617765</v>
      </c>
      <c r="D28">
        <v>43.661760816016134</v>
      </c>
      <c r="E28">
        <v>86.58742364691116</v>
      </c>
    </row>
    <row r="29" spans="1:5" ht="12.75">
      <c r="A29">
        <v>1979</v>
      </c>
      <c r="B29">
        <v>132.23806458027357</v>
      </c>
      <c r="C29">
        <v>187.04026323682825</v>
      </c>
      <c r="D29">
        <v>51.55473970223739</v>
      </c>
      <c r="E29">
        <v>101.34013072223271</v>
      </c>
    </row>
    <row r="30" spans="1:5" ht="12.75">
      <c r="A30">
        <v>1980</v>
      </c>
      <c r="B30">
        <v>135.00263086000132</v>
      </c>
      <c r="C30">
        <v>180.772440821357</v>
      </c>
      <c r="D30">
        <v>56.2501246778063</v>
      </c>
      <c r="E30">
        <v>102.73971759179194</v>
      </c>
    </row>
    <row r="31" spans="1:5" ht="12.75">
      <c r="A31">
        <v>1981</v>
      </c>
      <c r="B31">
        <v>142.66079013330386</v>
      </c>
      <c r="C31">
        <v>180.9184321804038</v>
      </c>
      <c r="D31">
        <v>47.31304203175334</v>
      </c>
      <c r="E31">
        <v>92.84655421139215</v>
      </c>
    </row>
    <row r="32" spans="1:5" ht="12.75">
      <c r="A32">
        <v>1982</v>
      </c>
      <c r="B32">
        <v>139.09237356099104</v>
      </c>
      <c r="C32">
        <v>178.52985394342176</v>
      </c>
      <c r="D32">
        <v>36.17271137250379</v>
      </c>
      <c r="E32">
        <v>77.99363262658899</v>
      </c>
    </row>
    <row r="33" spans="1:5" ht="12.75">
      <c r="A33">
        <v>1983</v>
      </c>
      <c r="B33">
        <v>134.17719240904717</v>
      </c>
      <c r="C33">
        <v>176.78529596343813</v>
      </c>
      <c r="D33">
        <v>37.20436937147598</v>
      </c>
      <c r="E33">
        <v>85.71459633090764</v>
      </c>
    </row>
    <row r="34" spans="1:5" ht="12.75">
      <c r="A34">
        <v>1984</v>
      </c>
      <c r="B34">
        <v>167.60284576691984</v>
      </c>
      <c r="C34">
        <v>214.9575974763074</v>
      </c>
      <c r="D34">
        <v>36.49534962145236</v>
      </c>
      <c r="E34">
        <v>94.98595962609012</v>
      </c>
    </row>
    <row r="35" spans="1:5" ht="12.75">
      <c r="A35">
        <v>1985</v>
      </c>
      <c r="B35">
        <v>183.2505549473397</v>
      </c>
      <c r="C35">
        <v>235.16593148477565</v>
      </c>
      <c r="D35">
        <v>34.188544707167445</v>
      </c>
      <c r="E35">
        <v>99.01295017027203</v>
      </c>
    </row>
    <row r="36" spans="1:5" ht="12.75">
      <c r="A36">
        <v>1986</v>
      </c>
      <c r="B36">
        <v>148.07122641491347</v>
      </c>
      <c r="C36">
        <v>216.59653808116343</v>
      </c>
      <c r="D36">
        <v>31.646919663224256</v>
      </c>
      <c r="E36">
        <v>99.28525491208578</v>
      </c>
    </row>
    <row r="37" spans="1:5" ht="12.75">
      <c r="A37">
        <v>1987</v>
      </c>
      <c r="B37">
        <v>133.27290965210753</v>
      </c>
      <c r="C37">
        <v>205.26172336879196</v>
      </c>
      <c r="D37">
        <v>33.923245359066776</v>
      </c>
      <c r="E37">
        <v>112.56248812136387</v>
      </c>
    </row>
    <row r="38" spans="1:5" ht="12.75">
      <c r="A38">
        <v>1988</v>
      </c>
      <c r="B38">
        <v>130.2843751875053</v>
      </c>
      <c r="C38">
        <v>200.3716871934029</v>
      </c>
      <c r="D38">
        <v>36.766757649951415</v>
      </c>
      <c r="E38">
        <v>111.66850335936341</v>
      </c>
    </row>
    <row r="39" spans="1:5" ht="12.75">
      <c r="A39">
        <v>1989</v>
      </c>
      <c r="B39">
        <v>128.97079936226882</v>
      </c>
      <c r="C39">
        <v>196.05331862503223</v>
      </c>
      <c r="D39">
        <v>37.0585070271988</v>
      </c>
      <c r="E39">
        <v>107.50977126598073</v>
      </c>
    </row>
    <row r="40" spans="1:5" ht="12.75">
      <c r="A40">
        <v>1990</v>
      </c>
      <c r="B40">
        <v>122.1526478313551</v>
      </c>
      <c r="C40">
        <v>194.15550283631217</v>
      </c>
      <c r="D40">
        <v>34.63279031379002</v>
      </c>
      <c r="E40">
        <v>99.2375504270593</v>
      </c>
    </row>
    <row r="41" spans="1:5" ht="12.75">
      <c r="A41">
        <v>1991</v>
      </c>
      <c r="B41">
        <v>120.00835556287234</v>
      </c>
      <c r="C41">
        <v>201.7163465159046</v>
      </c>
      <c r="D41">
        <v>34.6469383047036</v>
      </c>
      <c r="E41">
        <v>101.22585445181763</v>
      </c>
    </row>
    <row r="42" spans="1:5" ht="12.75">
      <c r="A42">
        <v>1992</v>
      </c>
      <c r="B42">
        <v>112.8084518160179</v>
      </c>
      <c r="C42">
        <v>200.91886086178954</v>
      </c>
      <c r="D42">
        <v>32.21293999912979</v>
      </c>
      <c r="E42">
        <v>98.68627451946544</v>
      </c>
    </row>
    <row r="43" spans="1:5" ht="12.75">
      <c r="A43">
        <v>1993</v>
      </c>
      <c r="B43">
        <v>106.02929263356683</v>
      </c>
      <c r="C43">
        <v>197.23765622740984</v>
      </c>
      <c r="D43">
        <v>31.649095326060845</v>
      </c>
      <c r="E43">
        <v>106.3839502152277</v>
      </c>
    </row>
    <row r="44" spans="1:5" ht="12.75">
      <c r="A44">
        <v>1994</v>
      </c>
      <c r="B44">
        <v>100.70937113137067</v>
      </c>
      <c r="C44">
        <v>190.37703447198712</v>
      </c>
      <c r="D44">
        <v>31.780443572783426</v>
      </c>
      <c r="E44">
        <v>113.43826932642772</v>
      </c>
    </row>
    <row r="45" spans="1:5" ht="12.75">
      <c r="A45">
        <v>1995</v>
      </c>
      <c r="B45">
        <v>94.70438543775101</v>
      </c>
      <c r="C45">
        <v>181.14279533882043</v>
      </c>
      <c r="D45">
        <v>34.86060838451712</v>
      </c>
      <c r="E45">
        <v>117.06305208870499</v>
      </c>
    </row>
    <row r="46" spans="1:5" ht="12.75">
      <c r="A46">
        <v>1996</v>
      </c>
      <c r="B46">
        <v>97.00914175770859</v>
      </c>
      <c r="C46">
        <v>187.05130446397456</v>
      </c>
      <c r="D46">
        <v>29.34825327373418</v>
      </c>
      <c r="E46">
        <v>87.9787725952757</v>
      </c>
    </row>
    <row r="47" spans="1:5" ht="12.75">
      <c r="A47">
        <v>1997</v>
      </c>
      <c r="B47">
        <v>100.39285742143207</v>
      </c>
      <c r="C47">
        <v>190.38577701455898</v>
      </c>
      <c r="D47">
        <v>28.868395029241718</v>
      </c>
      <c r="E47">
        <v>94.25577304806039</v>
      </c>
    </row>
    <row r="48" spans="1:5" ht="12.75">
      <c r="A48">
        <v>1998</v>
      </c>
      <c r="B48">
        <v>95.30739759094845</v>
      </c>
      <c r="C48">
        <v>185.41566522472678</v>
      </c>
      <c r="D48">
        <v>25.44458633252636</v>
      </c>
      <c r="E48">
        <v>89.80732135389731</v>
      </c>
    </row>
    <row r="49" spans="1:5" ht="12.75">
      <c r="A49">
        <v>1999</v>
      </c>
      <c r="B49">
        <v>78.82163340295978</v>
      </c>
      <c r="C49">
        <v>154.922679155625</v>
      </c>
      <c r="D49">
        <v>25.955514395150992</v>
      </c>
      <c r="E49">
        <v>106.35424701964384</v>
      </c>
    </row>
    <row r="50" spans="1:5" ht="12.75">
      <c r="A50">
        <v>2000</v>
      </c>
      <c r="B50">
        <v>107.50216785949605</v>
      </c>
      <c r="C50">
        <v>196.59282663885912</v>
      </c>
      <c r="D50">
        <v>28.399605200945626</v>
      </c>
      <c r="E50">
        <v>115.96557990543735</v>
      </c>
    </row>
    <row r="51" spans="1:5" ht="12.75">
      <c r="A51">
        <v>2001</v>
      </c>
      <c r="B51">
        <v>103.50365811951072</v>
      </c>
      <c r="C51">
        <v>190.03173108151827</v>
      </c>
      <c r="D51">
        <v>27.60270940414308</v>
      </c>
      <c r="E51">
        <v>113.03399194525002</v>
      </c>
    </row>
    <row r="52" spans="1:5" ht="12.75">
      <c r="A52">
        <v>2002</v>
      </c>
      <c r="B52">
        <v>85.01810169876374</v>
      </c>
      <c r="C52">
        <v>160.47718317932575</v>
      </c>
      <c r="D52">
        <v>27.86960224785284</v>
      </c>
      <c r="E52">
        <v>114.4495165848906</v>
      </c>
    </row>
    <row r="53" spans="1:5" ht="12.75">
      <c r="A53">
        <v>2003</v>
      </c>
      <c r="B53">
        <v>89.45538528939956</v>
      </c>
      <c r="C53">
        <v>172.0656367493184</v>
      </c>
      <c r="D53">
        <v>30.878329541486803</v>
      </c>
      <c r="E53">
        <v>117.08453474458626</v>
      </c>
    </row>
    <row r="54" spans="1:3" ht="12.75">
      <c r="A54">
        <v>2004</v>
      </c>
      <c r="B54">
        <v>86.13406433582541</v>
      </c>
      <c r="C54">
        <v>165.60315363520291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0"/>
  <sheetViews>
    <sheetView tabSelected="1" workbookViewId="0" topLeftCell="A1">
      <selection activeCell="A16" sqref="A16:IV20"/>
    </sheetView>
  </sheetViews>
  <sheetFormatPr defaultColWidth="9.140625" defaultRowHeight="12.75"/>
  <cols>
    <col min="1" max="1" width="36.00390625" style="0" customWidth="1"/>
  </cols>
  <sheetData>
    <row r="1" spans="1:55" ht="12.75">
      <c r="A1" t="s">
        <v>89</v>
      </c>
      <c r="B1" s="2">
        <v>1952</v>
      </c>
      <c r="C1" s="2">
        <v>1953</v>
      </c>
      <c r="D1" s="2">
        <f>'all yearly series_raw'!K22</f>
        <v>1954</v>
      </c>
      <c r="E1" s="2">
        <f>'all yearly series_raw'!L22</f>
        <v>1955</v>
      </c>
      <c r="F1" s="2">
        <f>'all yearly series_raw'!M22</f>
        <v>1956</v>
      </c>
      <c r="G1" s="2">
        <f>'all yearly series_raw'!N22</f>
        <v>1957</v>
      </c>
      <c r="H1" s="2">
        <f>'all yearly series_raw'!O22</f>
        <v>1958</v>
      </c>
      <c r="I1" s="2">
        <f>'all yearly series_raw'!P22</f>
        <v>1959</v>
      </c>
      <c r="J1" s="2">
        <f>'all yearly series_raw'!Q22</f>
        <v>1960</v>
      </c>
      <c r="K1" s="2">
        <f>'all yearly series_raw'!R22</f>
        <v>1961</v>
      </c>
      <c r="L1" s="2">
        <f>'all yearly series_raw'!S22</f>
        <v>1962</v>
      </c>
      <c r="M1" s="2">
        <f>'all yearly series_raw'!T22</f>
        <v>1963</v>
      </c>
      <c r="N1" s="2">
        <f>'all yearly series_raw'!U22</f>
        <v>1964</v>
      </c>
      <c r="O1" s="2">
        <f>'all yearly series_raw'!V22</f>
        <v>1965</v>
      </c>
      <c r="P1" s="2">
        <f>'all yearly series_raw'!W22</f>
        <v>1966</v>
      </c>
      <c r="Q1" s="2">
        <f>'all yearly series_raw'!X22</f>
        <v>1967</v>
      </c>
      <c r="R1" s="2">
        <f>'all yearly series_raw'!Y22</f>
        <v>1968</v>
      </c>
      <c r="S1" s="2">
        <f>'all yearly series_raw'!Z22</f>
        <v>1969</v>
      </c>
      <c r="T1" s="2">
        <f>'all yearly series_raw'!AA22</f>
        <v>1970</v>
      </c>
      <c r="U1" s="2">
        <f>'all yearly series_raw'!AB22</f>
        <v>1971</v>
      </c>
      <c r="V1" s="2">
        <f>'all yearly series_raw'!AC22</f>
        <v>1972</v>
      </c>
      <c r="W1" s="2">
        <f>'all yearly series_raw'!AD22</f>
        <v>1973</v>
      </c>
      <c r="X1" s="2">
        <f>'all yearly series_raw'!AE22</f>
        <v>1974</v>
      </c>
      <c r="Y1" s="2">
        <f>'all yearly series_raw'!AF22</f>
        <v>1975</v>
      </c>
      <c r="Z1" s="2">
        <f>'all yearly series_raw'!AG22</f>
        <v>1976</v>
      </c>
      <c r="AA1" s="2">
        <f>'all yearly series_raw'!AH22</f>
        <v>1977</v>
      </c>
      <c r="AB1" s="2">
        <f>'all yearly series_raw'!AI22</f>
        <v>1978</v>
      </c>
      <c r="AC1" s="2">
        <f>'all yearly series_raw'!AJ22</f>
        <v>1979</v>
      </c>
      <c r="AD1" s="2">
        <f>'all yearly series_raw'!AK22</f>
        <v>1980</v>
      </c>
      <c r="AE1" s="2">
        <f>'all yearly series_raw'!AL22</f>
        <v>1981</v>
      </c>
      <c r="AF1" s="2">
        <f>'all yearly series_raw'!AM22</f>
        <v>1982</v>
      </c>
      <c r="AG1" s="2">
        <f>'all yearly series_raw'!AN22</f>
        <v>1983</v>
      </c>
      <c r="AH1" s="2">
        <f>'all yearly series_raw'!AO22</f>
        <v>1984</v>
      </c>
      <c r="AI1" s="2">
        <f>'all yearly series_raw'!AP22</f>
        <v>1985</v>
      </c>
      <c r="AJ1" s="2">
        <f>'all yearly series_raw'!AQ22</f>
        <v>1986</v>
      </c>
      <c r="AK1" s="2">
        <f>'all yearly series_raw'!AR22</f>
        <v>1987</v>
      </c>
      <c r="AL1" s="2">
        <f>'all yearly series_raw'!AS22</f>
        <v>1988</v>
      </c>
      <c r="AM1" s="2">
        <f>'all yearly series_raw'!AT22</f>
        <v>1989</v>
      </c>
      <c r="AN1" s="2">
        <f>'all yearly series_raw'!AU22</f>
        <v>1990</v>
      </c>
      <c r="AO1" s="2">
        <f>'all yearly series_raw'!AV22</f>
        <v>1991</v>
      </c>
      <c r="AP1" s="2">
        <f>'all yearly series_raw'!AW22</f>
        <v>1992</v>
      </c>
      <c r="AQ1" s="2">
        <f>'all yearly series_raw'!AX22</f>
        <v>1993</v>
      </c>
      <c r="AR1" s="2">
        <f>'all yearly series_raw'!AY22</f>
        <v>1994</v>
      </c>
      <c r="AS1" s="2">
        <f>'all yearly series_raw'!AZ22</f>
        <v>1995</v>
      </c>
      <c r="AT1" s="2">
        <f>'all yearly series_raw'!BA22</f>
        <v>1996</v>
      </c>
      <c r="AU1" s="2">
        <f>'all yearly series_raw'!BB22</f>
        <v>1997</v>
      </c>
      <c r="AV1" s="2">
        <f>'all yearly series_raw'!BC22</f>
        <v>1998</v>
      </c>
      <c r="AW1" s="2">
        <f>'all yearly series_raw'!BD22</f>
        <v>1999</v>
      </c>
      <c r="AX1" s="2">
        <f>'all yearly series_raw'!BE22</f>
        <v>2000</v>
      </c>
      <c r="AY1" s="2">
        <f>'all yearly series_raw'!BF22</f>
        <v>2001</v>
      </c>
      <c r="AZ1" s="2">
        <f>'all yearly series_raw'!BG22</f>
        <v>2002</v>
      </c>
      <c r="BA1" s="2">
        <f>'all yearly series_raw'!BH22</f>
        <v>2003</v>
      </c>
      <c r="BB1" s="2">
        <f>'all yearly series_raw'!BI22</f>
        <v>2004</v>
      </c>
      <c r="BC1" s="2"/>
    </row>
    <row r="2" spans="1:54" ht="12.75">
      <c r="A2" t="s">
        <v>91</v>
      </c>
      <c r="D2">
        <f>'all series deflated'!K2/'all series deflated'!K11</f>
        <v>4.444904747689515</v>
      </c>
      <c r="E2">
        <f>'all series deflated'!L2/'all series deflated'!L11</f>
        <v>4.717566728739914</v>
      </c>
      <c r="F2">
        <f>'all series deflated'!M2/'all series deflated'!M11</f>
        <v>5.075789992743624</v>
      </c>
      <c r="G2">
        <f>'all series deflated'!N2/'all series deflated'!N11</f>
        <v>5.510560144611922</v>
      </c>
      <c r="H2">
        <f>'all series deflated'!O2/'all series deflated'!O11</f>
        <v>4.99005813975652</v>
      </c>
      <c r="I2">
        <f>'all series deflated'!P2/'all series deflated'!P11</f>
        <v>4.860455108074511</v>
      </c>
      <c r="J2">
        <f>'all series deflated'!Q2/'all series deflated'!Q11</f>
        <v>4.8683160415004</v>
      </c>
      <c r="K2">
        <f>'all series deflated'!R2/'all series deflated'!R11</f>
        <v>4.84178421654594</v>
      </c>
      <c r="L2">
        <f>'all series deflated'!S2/'all series deflated'!S11</f>
        <v>4.790291024700416</v>
      </c>
      <c r="M2">
        <f>'all series deflated'!T2/'all series deflated'!T11</f>
        <v>4.727164887307236</v>
      </c>
      <c r="N2">
        <f>'all series deflated'!U2/'all series deflated'!U11</f>
        <v>4.7610823258491655</v>
      </c>
      <c r="O2">
        <f>'all series deflated'!V2/'all series deflated'!V11</f>
        <v>4.732955807239619</v>
      </c>
      <c r="P2">
        <f>'all series deflated'!W2/'all series deflated'!W11</f>
        <v>4.7638217928073</v>
      </c>
      <c r="Q2">
        <f>'all series deflated'!X2/'all series deflated'!X11</f>
        <v>4.830956154252509</v>
      </c>
      <c r="R2">
        <f>'all series deflated'!Y2/'all series deflated'!Y11</f>
        <v>4.728041528982514</v>
      </c>
      <c r="S2">
        <f>'all series deflated'!Z2/'all series deflated'!Z11</f>
        <v>4.620596205962061</v>
      </c>
      <c r="T2">
        <f>'all series deflated'!AA2/'all series deflated'!AA11</f>
        <v>4.476481711620486</v>
      </c>
      <c r="U2">
        <f>'all series deflated'!AB2/'all series deflated'!AB11</f>
        <v>4.589207895411433</v>
      </c>
      <c r="V2">
        <f>'all series deflated'!AC2/'all series deflated'!AC11</f>
        <v>4.548188493995457</v>
      </c>
      <c r="W2">
        <f>'all series deflated'!AD2/'all series deflated'!AD11</f>
        <v>4.549159356725146</v>
      </c>
      <c r="X2">
        <f>'all series deflated'!AE2/'all series deflated'!AE11</f>
        <v>5.678371403796356</v>
      </c>
      <c r="Y2">
        <f>'all series deflated'!AF2/'all series deflated'!AF11</f>
        <v>5.865034399028733</v>
      </c>
      <c r="Z2">
        <f>'all series deflated'!AG2/'all series deflated'!AG11</f>
        <v>5.964060262918132</v>
      </c>
      <c r="AA2">
        <f>'all series deflated'!AH2/'all series deflated'!AH11</f>
        <v>6.124051069703244</v>
      </c>
      <c r="AB2">
        <f>'all series deflated'!AI2/'all series deflated'!AI11</f>
        <v>6.181997352109286</v>
      </c>
      <c r="AC2">
        <f>'all series deflated'!AJ2/'all series deflated'!AJ11</f>
        <v>6.598756305444425</v>
      </c>
      <c r="AD2">
        <f>'all series deflated'!AK2/'all series deflated'!AK11</f>
        <v>6.736709770114943</v>
      </c>
      <c r="AE2">
        <f>'all series deflated'!AL2/'all series deflated'!AL11</f>
        <v>7.1188563702878955</v>
      </c>
      <c r="AF2">
        <f>'all series deflated'!AM2/'all series deflated'!AM11</f>
        <v>6.9407903086607785</v>
      </c>
      <c r="AG2">
        <f>'all series deflated'!AN2/'all series deflated'!AN11</f>
        <v>6.695519911504425</v>
      </c>
      <c r="AH2">
        <f>'all series deflated'!AO2/'all series deflated'!AO11</f>
        <v>8.363479447655749</v>
      </c>
      <c r="AI2">
        <f>'all series deflated'!AP2/'all series deflated'!AP11</f>
        <v>9.144309233298719</v>
      </c>
      <c r="AJ2">
        <f>'all series deflated'!AQ2/'all series deflated'!AQ11</f>
        <v>7.388840286354696</v>
      </c>
      <c r="AK2">
        <f>'all series deflated'!AR2/'all series deflated'!AR11</f>
        <v>6.650395676185345</v>
      </c>
      <c r="AL2">
        <f>'all series deflated'!AS2/'all series deflated'!AS11</f>
        <v>6.501266068875031</v>
      </c>
      <c r="AM2">
        <f>'all series deflated'!AT2/'all series deflated'!AT11</f>
        <v>6.435717871485944</v>
      </c>
      <c r="AN2">
        <f>'all series deflated'!AU2/'all series deflated'!AU11</f>
        <v>6.095488146036651</v>
      </c>
      <c r="AO2">
        <f>'all series deflated'!AV2/'all series deflated'!AV11</f>
        <v>5.988486715153057</v>
      </c>
      <c r="AP2">
        <f>'all series deflated'!AW2/'all series deflated'!AW11</f>
        <v>5.629207332178512</v>
      </c>
      <c r="AQ2">
        <f>'all series deflated'!AX2/'all series deflated'!AX11</f>
        <v>5.290923347587562</v>
      </c>
      <c r="AR2">
        <f>'all series deflated'!AY2/'all series deflated'!AY11</f>
        <v>5.025456171638565</v>
      </c>
      <c r="AS2">
        <f>'all series deflated'!AZ2/'all series deflated'!AZ11</f>
        <v>4.725803894242882</v>
      </c>
      <c r="AT2">
        <f>'all series deflated'!BA2/'all series deflated'!BA11</f>
        <v>4.840812574588478</v>
      </c>
      <c r="AU2">
        <f>'all series deflated'!BB2/'all series deflated'!BB11</f>
        <v>5.009661953492328</v>
      </c>
      <c r="AV2">
        <f>'all series deflated'!BC2/'all series deflated'!BC11</f>
        <v>4.755894551277232</v>
      </c>
      <c r="AW2">
        <f>'all series deflated'!BD2/'all series deflated'!BD11</f>
        <v>3.933245333513438</v>
      </c>
      <c r="AX2">
        <f>'all series deflated'!BE2/'all series deflated'!BE11</f>
        <v>5.3644206776875</v>
      </c>
      <c r="AY2">
        <f>'all series deflated'!BF2/'all series deflated'!BF11</f>
        <v>5.164892716938405</v>
      </c>
      <c r="AZ2">
        <f>'all series deflated'!BG2/'all series deflated'!BG11</f>
        <v>4.242452704085636</v>
      </c>
      <c r="BA2">
        <f>'all series deflated'!BH2/'all series deflated'!BH11</f>
        <v>4.463875735084239</v>
      </c>
      <c r="BB2">
        <f>'all series deflated'!BI2/'all series deflated'!BI11</f>
        <v>4.298139888492973</v>
      </c>
    </row>
    <row r="3" spans="1:54" ht="12.75">
      <c r="A3" t="s">
        <v>98</v>
      </c>
      <c r="H3">
        <f>'all series deflated'!O2/(('all series deflated'!O9+'all series deflated'!O10)/2)</f>
        <v>2.7286960411541044</v>
      </c>
      <c r="I3">
        <f>'all series deflated'!P2/(('all series deflated'!P9+'all series deflated'!P10)/2)</f>
        <v>2.74914089347079</v>
      </c>
      <c r="J3">
        <f>'all series deflated'!Q2/(('all series deflated'!Q9+'all series deflated'!Q10)/2)</f>
        <v>2.783164138245694</v>
      </c>
      <c r="K3">
        <f>'all series deflated'!R2/(('all series deflated'!R9+'all series deflated'!R10)/2)</f>
        <v>2.9672897196261685</v>
      </c>
      <c r="L3">
        <f>'all series deflated'!S2/(('all series deflated'!S9+'all series deflated'!S10)/2)</f>
        <v>3.059232361094842</v>
      </c>
      <c r="M3">
        <f>'all series deflated'!T2/(('all series deflated'!T9+'all series deflated'!T10)/2)</f>
        <v>3.0784086519891853</v>
      </c>
      <c r="N3">
        <f>'all series deflated'!U2/(('all series deflated'!U9+'all series deflated'!U10)/2)</f>
        <v>3.1286649264177355</v>
      </c>
      <c r="O3">
        <f>'all series deflated'!V2/(('all series deflated'!V9+'all series deflated'!V10)/2)</f>
        <v>3.1511051970133805</v>
      </c>
      <c r="P3">
        <f>'all series deflated'!W2/(('all series deflated'!W9+'all series deflated'!W10)/2)</f>
        <v>3.21977942243506</v>
      </c>
      <c r="Q3">
        <f>'all series deflated'!X2/(('all series deflated'!X9+'all series deflated'!X10)/2)</f>
        <v>3.356825606577836</v>
      </c>
      <c r="R3">
        <f>'all series deflated'!Y2/(('all series deflated'!Y9+'all series deflated'!Y10)/2)</f>
        <v>3.393467049595454</v>
      </c>
      <c r="S3">
        <f>'all series deflated'!Z2/(('all series deflated'!Z9+'all series deflated'!Z10)/2)</f>
        <v>3.3580727290195513</v>
      </c>
      <c r="T3">
        <f>'all series deflated'!AA2/(('all series deflated'!AA9+'all series deflated'!AA10)/2)</f>
        <v>3.4698363004982933</v>
      </c>
      <c r="U3">
        <f>'all series deflated'!AB2/(('all series deflated'!AB9+'all series deflated'!AB10)/2)</f>
        <v>3.76419259882254</v>
      </c>
      <c r="V3">
        <f>'all series deflated'!AC2/(('all series deflated'!AC9+'all series deflated'!AC10)/2)</f>
        <v>3.8961439544016967</v>
      </c>
      <c r="W3">
        <f>'all series deflated'!AD2/(('all series deflated'!AD9+'all series deflated'!AD10)/2)</f>
        <v>3.7837507401767967</v>
      </c>
      <c r="X3">
        <f>'all series deflated'!AE2/(('all series deflated'!AE9+'all series deflated'!AE10)/2)</f>
        <v>4.1168412735320965</v>
      </c>
      <c r="Y3">
        <f>'all series deflated'!AF2/(('all series deflated'!AF9+'all series deflated'!AF10)/2)</f>
        <v>4.452380952380953</v>
      </c>
      <c r="Z3">
        <f>'all series deflated'!AG2/(('all series deflated'!AG9+'all series deflated'!AG10)/2)</f>
        <v>4.466069688109162</v>
      </c>
      <c r="AA3">
        <f>'all series deflated'!AH2/(('all series deflated'!AH9+'all series deflated'!AH10)/2)</f>
        <v>4.679911302888649</v>
      </c>
      <c r="AB3">
        <f>'all series deflated'!AI2/(('all series deflated'!AI9+'all series deflated'!AI10)/2)</f>
        <v>4.985017227155821</v>
      </c>
      <c r="AC3">
        <f>'all series deflated'!AJ2/(('all series deflated'!AJ9+'all series deflated'!AJ10)/2)</f>
        <v>5.103760258307548</v>
      </c>
      <c r="AD3">
        <f>'all series deflated'!AK2/(('all series deflated'!AK9+'all series deflated'!AK10)/2)</f>
        <v>4.932730436190014</v>
      </c>
      <c r="AE3">
        <f>'all series deflated'!AL2/(('all series deflated'!AL9+'all series deflated'!AL10)/2)</f>
        <v>4.936714096624752</v>
      </c>
      <c r="AF3">
        <f>'all series deflated'!AM2/(('all series deflated'!AM9+'all series deflated'!AM10)/2)</f>
        <v>4.871537056832354</v>
      </c>
      <c r="AG3">
        <f>'all series deflated'!AN2/(('all series deflated'!AN9+'all series deflated'!AN10)/2)</f>
        <v>4.823933372296903</v>
      </c>
      <c r="AH3">
        <f>'all series deflated'!AO2/(('all series deflated'!AO9+'all series deflated'!AO10)/2)</f>
        <v>5.865539452495975</v>
      </c>
      <c r="AI3">
        <f>'all series deflated'!AP2/(('all series deflated'!AP9+'all series deflated'!AP10)/2)</f>
        <v>6.416963462568247</v>
      </c>
      <c r="AJ3">
        <f>'all series deflated'!AQ2/(('all series deflated'!AQ9+'all series deflated'!AQ10)/2)</f>
        <v>5.910261159897549</v>
      </c>
      <c r="AK3">
        <f>'all series deflated'!AR2/(('all series deflated'!AR9+'all series deflated'!AR10)/2)</f>
        <v>5.600968519568916</v>
      </c>
      <c r="AL3">
        <f>'all series deflated'!AS2/(('all series deflated'!AS9+'all series deflated'!AS10)/2)</f>
        <v>5.46753429604007</v>
      </c>
      <c r="AM3">
        <f>'all series deflated'!AT2/(('all series deflated'!AT9+'all series deflated'!AT10)/2)</f>
        <v>5.349699143872496</v>
      </c>
      <c r="AN3">
        <f>'all series deflated'!AU2/(('all series deflated'!AU9+'all series deflated'!AU10)/2)</f>
        <v>5.297913519577295</v>
      </c>
      <c r="AO3">
        <f>'all series deflated'!AV2/(('all series deflated'!AV9+'all series deflated'!AV10)/2)</f>
        <v>5.504225961740183</v>
      </c>
      <c r="AP3">
        <f>'all series deflated'!AW2/(('all series deflated'!AW9+'all series deflated'!AW10)/2)</f>
        <v>5.482465002267574</v>
      </c>
      <c r="AQ3">
        <f>'all series deflated'!AX2/(('all series deflated'!AX9+'all series deflated'!AX10)/2)</f>
        <v>5.3820161171424745</v>
      </c>
      <c r="AR3">
        <f>'all series deflated'!AY2/(('all series deflated'!AY9+'all series deflated'!AY10)/2)</f>
        <v>5.194810602903697</v>
      </c>
      <c r="AS3">
        <f>'all series deflated'!AZ2/(('all series deflated'!AZ9+'all series deflated'!AZ10)/2)</f>
        <v>4.942836285246274</v>
      </c>
      <c r="AT3">
        <f>'all series deflated'!BA2/(('all series deflated'!BA9+'all series deflated'!BA10)/2)</f>
        <v>5.104061539835584</v>
      </c>
      <c r="AU3">
        <f>'all series deflated'!BB2/(('all series deflated'!BB9+'all series deflated'!BB10)/2)</f>
        <v>5.195049160316752</v>
      </c>
      <c r="AV3">
        <f>'all series deflated'!BC2/(('all series deflated'!BC9+'all series deflated'!BC10)/2)</f>
        <v>5.059429916666667</v>
      </c>
      <c r="AW3">
        <f>'all series deflated'!BD2/(('all series deflated'!BD9+'all series deflated'!BD10)/2)</f>
        <v>4.227369012969414</v>
      </c>
      <c r="AX3">
        <f>'all series deflated'!BE2/(('all series deflated'!BE9+'all series deflated'!BE10)/2)</f>
        <v>5.3644206776875</v>
      </c>
      <c r="AY3">
        <f>'all series deflated'!BF2/(('all series deflated'!BF9+'all series deflated'!BF10)/2)</f>
        <v>5.185388322958002</v>
      </c>
      <c r="AZ3">
        <f>'all series deflated'!BG2/(('all series deflated'!BG9+'all series deflated'!BG10)/2)</f>
        <v>4.378934544369883</v>
      </c>
      <c r="BA3">
        <f>'all series deflated'!BH2/(('all series deflated'!BH9+'all series deflated'!BH10)/2)</f>
        <v>4.695148218165253</v>
      </c>
      <c r="BB3">
        <f>'all series deflated'!BI2/(('all series deflated'!BI9+'all series deflated'!BI10)/2)</f>
        <v>4.518806697270131</v>
      </c>
    </row>
    <row r="4" spans="1:53" ht="12.75">
      <c r="A4" t="s">
        <v>90</v>
      </c>
      <c r="B4">
        <f>'all series deflated'!I3/'all series deflated'!I5</f>
        <v>6.259711431742509</v>
      </c>
      <c r="C4">
        <f>'all series deflated'!J3/'all series deflated'!J5</f>
        <v>4.812225877192982</v>
      </c>
      <c r="D4">
        <f>'all series deflated'!K3/'all series deflated'!K5</f>
        <v>5.0760043431053194</v>
      </c>
      <c r="E4">
        <f>'all series deflated'!L3/'all series deflated'!L5</f>
        <v>6.925916044112416</v>
      </c>
      <c r="F4">
        <f>'all series deflated'!M3/'all series deflated'!M5</f>
        <v>7.833505243252536</v>
      </c>
      <c r="G4">
        <f>'all series deflated'!N3/'all series deflated'!N5</f>
        <v>6.2375249500998</v>
      </c>
      <c r="H4">
        <f>'all series deflated'!O3/'all series deflated'!O5</f>
        <v>3.8048780487804876</v>
      </c>
      <c r="I4">
        <f>'all series deflated'!P3/'all series deflated'!P5</f>
        <v>3.8072289156626504</v>
      </c>
      <c r="J4">
        <f>'all series deflated'!Q3/'all series deflated'!Q5</f>
        <v>3.897338403041825</v>
      </c>
      <c r="K4">
        <f>'all series deflated'!R3/'all series deflated'!R5</f>
        <v>3.9473684210526314</v>
      </c>
      <c r="L4">
        <f>'all series deflated'!S3/'all series deflated'!S5</f>
        <v>3.6161335187760777</v>
      </c>
      <c r="M4">
        <f>'all series deflated'!T3/'all series deflated'!T5</f>
        <v>3.8990825688073394</v>
      </c>
      <c r="N4">
        <f>'all series deflated'!U3/'all series deflated'!U5</f>
        <v>3.886127428829643</v>
      </c>
      <c r="O4">
        <f>'all series deflated'!V3/'all series deflated'!V5</f>
        <v>3.992901508429459</v>
      </c>
      <c r="P4">
        <f>'all series deflated'!W3/'all series deflated'!W5</f>
        <v>3.7100949094046594</v>
      </c>
      <c r="Q4">
        <f>'all series deflated'!X3/'all series deflated'!X5</f>
        <v>3.5149993023580297</v>
      </c>
      <c r="R4">
        <f>'all series deflated'!Y3/'all series deflated'!Y5</f>
        <v>3.2993443061688748</v>
      </c>
      <c r="S4">
        <f>'all series deflated'!Z3/'all series deflated'!Z5</f>
        <v>2.903760356915233</v>
      </c>
      <c r="T4">
        <f>'all series deflated'!AA3/'all series deflated'!AA5</f>
        <v>3.8614844412156435</v>
      </c>
      <c r="U4">
        <f>'all series deflated'!AB3/'all series deflated'!AB5</f>
        <v>2.5029401591144933</v>
      </c>
      <c r="V4">
        <f>'all series deflated'!AC3/'all series deflated'!AC5</f>
        <v>2.1904130770929977</v>
      </c>
      <c r="W4">
        <f>'all series deflated'!AD3/'all series deflated'!AD5</f>
        <v>4.5437990580847725</v>
      </c>
      <c r="X4">
        <f>'all series deflated'!AE3/'all series deflated'!AE5</f>
        <v>5.607447931663308</v>
      </c>
      <c r="Y4">
        <f>'all series deflated'!AF3/'all series deflated'!AF5</f>
        <v>3.338245614035088</v>
      </c>
      <c r="Z4">
        <f>'all series deflated'!AG3/'all series deflated'!AG5</f>
        <v>2.9777777777777774</v>
      </c>
      <c r="AA4">
        <f>'all series deflated'!AH3/'all series deflated'!AH5</f>
        <v>2.779259259259259</v>
      </c>
      <c r="AB4">
        <f>'all series deflated'!AI3/'all series deflated'!AI5</f>
        <v>2.733100233100233</v>
      </c>
      <c r="AC4">
        <f>'all series deflated'!AJ3/'all series deflated'!AJ5</f>
        <v>3.227177934746048</v>
      </c>
      <c r="AD4">
        <f>'all series deflated'!AK3/'all series deflated'!AK5</f>
        <v>3.5210954848260547</v>
      </c>
      <c r="AE4">
        <f>'all series deflated'!AL3/'all series deflated'!AL5</f>
        <v>2.961659900766802</v>
      </c>
      <c r="AF4">
        <f>'all series deflated'!AM3/'all series deflated'!AM5</f>
        <v>2.2643073489558425</v>
      </c>
      <c r="AG4">
        <f>'all series deflated'!AN3/'all series deflated'!AN5</f>
        <v>2.32888616265399</v>
      </c>
      <c r="AH4">
        <f>'all series deflated'!AO3/'all series deflated'!AO5</f>
        <v>2.28450357230845</v>
      </c>
      <c r="AI4">
        <f>'all series deflated'!AP3/'all series deflated'!AP5</f>
        <v>2.1401042413809592</v>
      </c>
      <c r="AJ4">
        <f>'all series deflated'!AQ3/'all series deflated'!AQ5</f>
        <v>1.9810058479532164</v>
      </c>
      <c r="AK4">
        <f>'all series deflated'!AR3/'all series deflated'!AR5</f>
        <v>2.123497267759563</v>
      </c>
      <c r="AL4">
        <f>'all series deflated'!AS3/'all series deflated'!AS5</f>
        <v>2.301492931695072</v>
      </c>
      <c r="AM4">
        <f>'all series deflated'!AT3/'all series deflated'!AT5</f>
        <v>2.319755600814664</v>
      </c>
      <c r="AN4">
        <f>'all series deflated'!AU3/'all series deflated'!AU5</f>
        <v>2.1679127344037257</v>
      </c>
      <c r="AO4">
        <f>'all series deflated'!AV3/'all series deflated'!AV5</f>
        <v>2.168798357808306</v>
      </c>
      <c r="AP4">
        <f>'all series deflated'!AW3/'all series deflated'!AW5</f>
        <v>2.0164370876258824</v>
      </c>
      <c r="AQ4">
        <f>'all series deflated'!AX3/'all series deflated'!AX5</f>
        <v>1.9811420381685148</v>
      </c>
      <c r="AR4">
        <f>'all series deflated'!AY3/'all series deflated'!AY5</f>
        <v>1.9893640593840016</v>
      </c>
      <c r="AS4">
        <f>'all series deflated'!AZ3/'all series deflated'!AZ5</f>
        <v>2.182173488220606</v>
      </c>
      <c r="AT4">
        <f>'all series deflated'!BA3/'all series deflated'!BA5</f>
        <v>1.8371159651926834</v>
      </c>
      <c r="AU4">
        <f>'all series deflated'!BB3/'all series deflated'!BB5</f>
        <v>1.8070782238060301</v>
      </c>
      <c r="AV4">
        <f>'all series deflated'!BC3/'all series deflated'!BC5</f>
        <v>1.5927576794167444</v>
      </c>
      <c r="AW4">
        <f>'all series deflated'!BD3/'all series deflated'!BD5</f>
        <v>1.624740301760839</v>
      </c>
      <c r="AX4">
        <f>'all series deflated'!BE3/'all series deflated'!BE5</f>
        <v>1.7777333333333334</v>
      </c>
      <c r="AY4">
        <f>'all series deflated'!BF3/'all series deflated'!BF5</f>
        <v>1.727849956041809</v>
      </c>
      <c r="AZ4">
        <f>'all series deflated'!BG3/'all series deflated'!BG5</f>
        <v>1.7445566778900112</v>
      </c>
      <c r="BA4">
        <f>'all series deflated'!BH3/'all series deflated'!BH5</f>
        <v>1.9328943242395735</v>
      </c>
    </row>
    <row r="5" spans="1:53" ht="12.75">
      <c r="A5" t="s">
        <v>93</v>
      </c>
      <c r="B5">
        <f>'all series deflated'!I3/'all series deflated'!I12</f>
        <v>1.5329836101220409</v>
      </c>
      <c r="C5">
        <f>'all series deflated'!J3/'all series deflated'!J12</f>
        <v>1.2672894227715052</v>
      </c>
      <c r="D5">
        <f>'all series deflated'!K3/'all series deflated'!K12</f>
        <v>1.5793652134254488</v>
      </c>
      <c r="E5">
        <f>'all series deflated'!L3/'all series deflated'!L12</f>
        <v>2.1409994171532887</v>
      </c>
      <c r="F5">
        <f>'all series deflated'!M3/'all series deflated'!M12</f>
        <v>2.275223815016203</v>
      </c>
      <c r="G5">
        <f>'all series deflated'!N3/'all series deflated'!N12</f>
        <v>1.8161565284773344</v>
      </c>
      <c r="H5">
        <f>'all series deflated'!O3/'all series deflated'!O12</f>
        <v>1.1872868972235753</v>
      </c>
      <c r="I5">
        <f>'all series deflated'!P3/'all series deflated'!P12</f>
        <v>1.4211018636221908</v>
      </c>
      <c r="J5">
        <f>'all series deflated'!Q3/'all series deflated'!Q12</f>
        <v>1.4823206151027981</v>
      </c>
      <c r="K5">
        <f>'all series deflated'!R3/'all series deflated'!R12</f>
        <v>1.4374208562921387</v>
      </c>
      <c r="L5">
        <f>'all series deflated'!S3/'all series deflated'!S12</f>
        <v>1.3726111287086897</v>
      </c>
      <c r="M5">
        <f>'all series deflated'!T3/'all series deflated'!T12</f>
        <v>1.5301713791944698</v>
      </c>
      <c r="N5">
        <f>'all series deflated'!U3/'all series deflated'!U12</f>
        <v>1.550294435764932</v>
      </c>
      <c r="O5">
        <f>'all series deflated'!V3/'all series deflated'!V12</f>
        <v>1.6502053588891061</v>
      </c>
      <c r="P5">
        <f>'all series deflated'!W3/'all series deflated'!W12</f>
        <v>1.5388102253343037</v>
      </c>
      <c r="Q5">
        <f>'all series deflated'!X3/'all series deflated'!X12</f>
        <v>1.5679342752225056</v>
      </c>
      <c r="R5">
        <f>'all series deflated'!Y3/'all series deflated'!Y12</f>
        <v>1.6349915783610294</v>
      </c>
      <c r="S5">
        <f>'all series deflated'!Z3/'all series deflated'!Z12</f>
        <v>1.5770381036774481</v>
      </c>
      <c r="T5">
        <f>'all series deflated'!AA3/'all series deflated'!AA12</f>
        <v>1.925287356321839</v>
      </c>
      <c r="U5">
        <f>'all series deflated'!AB3/'all series deflated'!AB12</f>
        <v>1.3944704249961457</v>
      </c>
      <c r="V5">
        <f>'all series deflated'!AC3/'all series deflated'!AC12</f>
        <v>1.249543203498116</v>
      </c>
      <c r="W5">
        <f>'all series deflated'!AD3/'all series deflated'!AD12</f>
        <v>1.6993494751180103</v>
      </c>
      <c r="X5">
        <f>'all series deflated'!AE3/'all series deflated'!AE12</f>
        <v>1.8844992645730656</v>
      </c>
      <c r="Y5">
        <f>'all series deflated'!AF3/'all series deflated'!AF12</f>
        <v>1.4393125671321159</v>
      </c>
      <c r="Z5">
        <f>'all series deflated'!AG3/'all series deflated'!AG12</f>
        <v>1.2643645786390265</v>
      </c>
      <c r="AA5">
        <f>'all series deflated'!AH3/'all series deflated'!AH12</f>
        <v>1.264689185353392</v>
      </c>
      <c r="AB5">
        <f>'all series deflated'!AI3/'all series deflated'!AI12</f>
        <v>1.3273710129340843</v>
      </c>
      <c r="AC5">
        <f>'all series deflated'!AJ3/'all series deflated'!AJ12</f>
        <v>1.5535275944480784</v>
      </c>
      <c r="AD5">
        <f>'all series deflated'!AK3/'all series deflated'!AK12</f>
        <v>1.5749830317678415</v>
      </c>
      <c r="AE5">
        <f>'all series deflated'!AL3/'all series deflated'!AL12</f>
        <v>1.423322458623717</v>
      </c>
      <c r="AF5">
        <f>'all series deflated'!AM3/'all series deflated'!AM12</f>
        <v>1.1956296051044057</v>
      </c>
      <c r="AG5">
        <f>'all series deflated'!AN3/'all series deflated'!AN12</f>
        <v>1.313990713235082</v>
      </c>
      <c r="AH5">
        <f>'all series deflated'!AO3/'all series deflated'!AO12</f>
        <v>1.4561191929851007</v>
      </c>
      <c r="AI5">
        <f>'all series deflated'!AP3/'all series deflated'!AP12</f>
        <v>1.5178522980085736</v>
      </c>
      <c r="AJ5">
        <f>'all series deflated'!AQ3/'all series deflated'!AQ12</f>
        <v>1.5220266850701634</v>
      </c>
      <c r="AK5">
        <f>'all series deflated'!AR3/'all series deflated'!AR12</f>
        <v>1.7255644940460773</v>
      </c>
      <c r="AL5">
        <f>'all series deflated'!AS3/'all series deflated'!AS12</f>
        <v>1.7118598541676218</v>
      </c>
      <c r="AM5">
        <f>'all series deflated'!AT3/'all series deflated'!AT12</f>
        <v>1.6481071727871799</v>
      </c>
      <c r="AN5">
        <f>'all series deflated'!AU3/'all series deflated'!AU12</f>
        <v>1.5212953831334144</v>
      </c>
      <c r="AO5">
        <f>'all series deflated'!AV3/'all series deflated'!AV12</f>
        <v>1.5517757579523563</v>
      </c>
      <c r="AP5">
        <f>'all series deflated'!AW3/'all series deflated'!AW12</f>
        <v>1.5128444138234491</v>
      </c>
      <c r="AQ5">
        <f>'all series deflated'!AX3/'all series deflated'!AX12</f>
        <v>1.6308485205998322</v>
      </c>
      <c r="AR5">
        <f>'all series deflated'!AY3/'all series deflated'!AY12</f>
        <v>1.7389900763802353</v>
      </c>
      <c r="AS5">
        <f>'all series deflated'!AZ3/'all series deflated'!AZ12</f>
        <v>1.794557402028475</v>
      </c>
      <c r="AT5">
        <f>'all series deflated'!BA3/'all series deflated'!BA12</f>
        <v>1.3487001642721181</v>
      </c>
      <c r="AU5">
        <f>'all series deflated'!BB3/'all series deflated'!BB12</f>
        <v>1.4449255524205937</v>
      </c>
      <c r="AV5">
        <f>'all series deflated'!BC3/'all series deflated'!BC12</f>
        <v>1.3767315170448775</v>
      </c>
      <c r="AW5">
        <f>'all series deflated'!BD3/'all series deflated'!BD12</f>
        <v>1.630393175479849</v>
      </c>
      <c r="AX5">
        <f>'all series deflated'!BE3/'all series deflated'!BE12</f>
        <v>1.7777333333333334</v>
      </c>
      <c r="AY5">
        <f>'all series deflated'!BF3/'all series deflated'!BF12</f>
        <v>1.7327925703873508</v>
      </c>
      <c r="AZ5">
        <f>'all series deflated'!BG3/'all series deflated'!BG12</f>
        <v>1.7544923311102798</v>
      </c>
      <c r="BA5">
        <f>'all series deflated'!BH3/'all series deflated'!BH12</f>
        <v>1.7948867276221536</v>
      </c>
    </row>
    <row r="7" ht="12.75">
      <c r="A7" t="s">
        <v>94</v>
      </c>
    </row>
    <row r="8" spans="1:54" ht="12.75">
      <c r="A8" t="s">
        <v>89</v>
      </c>
      <c r="B8">
        <v>1952</v>
      </c>
      <c r="C8">
        <v>1953</v>
      </c>
      <c r="D8">
        <v>1954</v>
      </c>
      <c r="E8">
        <v>1955</v>
      </c>
      <c r="F8">
        <v>1956</v>
      </c>
      <c r="G8">
        <v>1957</v>
      </c>
      <c r="H8">
        <v>1958</v>
      </c>
      <c r="I8">
        <v>1959</v>
      </c>
      <c r="J8">
        <v>1960</v>
      </c>
      <c r="K8">
        <v>1961</v>
      </c>
      <c r="L8">
        <v>1962</v>
      </c>
      <c r="M8">
        <v>1963</v>
      </c>
      <c r="N8">
        <v>1964</v>
      </c>
      <c r="O8">
        <v>1965</v>
      </c>
      <c r="P8">
        <v>1966</v>
      </c>
      <c r="Q8">
        <v>1967</v>
      </c>
      <c r="R8">
        <v>1968</v>
      </c>
      <c r="S8">
        <v>1969</v>
      </c>
      <c r="T8">
        <v>1970</v>
      </c>
      <c r="U8">
        <v>1971</v>
      </c>
      <c r="V8">
        <v>1972</v>
      </c>
      <c r="W8">
        <v>1973</v>
      </c>
      <c r="X8">
        <v>1974</v>
      </c>
      <c r="Y8">
        <v>1975</v>
      </c>
      <c r="Z8">
        <v>1976</v>
      </c>
      <c r="AA8">
        <v>1977</v>
      </c>
      <c r="AB8">
        <v>1978</v>
      </c>
      <c r="AC8">
        <v>1979</v>
      </c>
      <c r="AD8">
        <v>1980</v>
      </c>
      <c r="AE8">
        <v>1981</v>
      </c>
      <c r="AF8">
        <v>1982</v>
      </c>
      <c r="AG8">
        <v>1983</v>
      </c>
      <c r="AH8">
        <v>1984</v>
      </c>
      <c r="AI8">
        <v>1985</v>
      </c>
      <c r="AJ8">
        <v>1986</v>
      </c>
      <c r="AK8">
        <v>1987</v>
      </c>
      <c r="AL8">
        <v>1988</v>
      </c>
      <c r="AM8">
        <v>1989</v>
      </c>
      <c r="AN8">
        <v>1990</v>
      </c>
      <c r="AO8">
        <v>1991</v>
      </c>
      <c r="AP8">
        <v>1992</v>
      </c>
      <c r="AQ8">
        <v>1993</v>
      </c>
      <c r="AR8">
        <v>1994</v>
      </c>
      <c r="AS8">
        <v>1995</v>
      </c>
      <c r="AT8">
        <v>1996</v>
      </c>
      <c r="AU8">
        <v>1997</v>
      </c>
      <c r="AV8">
        <v>1998</v>
      </c>
      <c r="AW8">
        <v>1999</v>
      </c>
      <c r="AX8">
        <v>2000</v>
      </c>
      <c r="AY8">
        <v>2001</v>
      </c>
      <c r="AZ8">
        <v>2002</v>
      </c>
      <c r="BA8">
        <v>2003</v>
      </c>
      <c r="BB8">
        <v>2004</v>
      </c>
    </row>
    <row r="9" spans="1:54" ht="12.75">
      <c r="A9" t="s">
        <v>91</v>
      </c>
      <c r="D9">
        <f>100*D2/$AX2</f>
        <v>82.85898915753246</v>
      </c>
      <c r="E9">
        <f aca="true" t="shared" si="0" ref="E9:BB9">100*E2/$AX2</f>
        <v>87.94177437205704</v>
      </c>
      <c r="F9">
        <f t="shared" si="0"/>
        <v>94.61953671634308</v>
      </c>
      <c r="G9">
        <f t="shared" si="0"/>
        <v>102.724235769433</v>
      </c>
      <c r="H9">
        <f t="shared" si="0"/>
        <v>93.02137993226212</v>
      </c>
      <c r="I9">
        <f t="shared" si="0"/>
        <v>90.60540550614985</v>
      </c>
      <c r="J9">
        <f t="shared" si="0"/>
        <v>90.75194385387088</v>
      </c>
      <c r="K9">
        <f t="shared" si="0"/>
        <v>90.25735503340766</v>
      </c>
      <c r="L9">
        <f t="shared" si="0"/>
        <v>89.29745283819575</v>
      </c>
      <c r="M9">
        <f t="shared" si="0"/>
        <v>88.12069692761358</v>
      </c>
      <c r="N9">
        <f t="shared" si="0"/>
        <v>88.75296349617342</v>
      </c>
      <c r="O9">
        <f t="shared" si="0"/>
        <v>88.22864744604456</v>
      </c>
      <c r="P9">
        <f t="shared" si="0"/>
        <v>88.80403083639021</v>
      </c>
      <c r="Q9">
        <f t="shared" si="0"/>
        <v>90.05550542197676</v>
      </c>
      <c r="R9">
        <f t="shared" si="0"/>
        <v>88.13703870481469</v>
      </c>
      <c r="S9">
        <f t="shared" si="0"/>
        <v>86.134113701797</v>
      </c>
      <c r="T9">
        <f t="shared" si="0"/>
        <v>83.44762613863855</v>
      </c>
      <c r="U9">
        <f t="shared" si="0"/>
        <v>85.5489934728563</v>
      </c>
      <c r="V9">
        <f t="shared" si="0"/>
        <v>84.78433678613168</v>
      </c>
      <c r="W9">
        <f t="shared" si="0"/>
        <v>84.80243497022315</v>
      </c>
      <c r="X9">
        <f t="shared" si="0"/>
        <v>105.85246282817988</v>
      </c>
      <c r="Y9">
        <f t="shared" si="0"/>
        <v>109.33211154418707</v>
      </c>
      <c r="Z9">
        <f t="shared" si="0"/>
        <v>111.17808653084839</v>
      </c>
      <c r="AA9">
        <f t="shared" si="0"/>
        <v>114.16052986253133</v>
      </c>
      <c r="AB9">
        <f t="shared" si="0"/>
        <v>115.24072632525582</v>
      </c>
      <c r="AC9">
        <f t="shared" si="0"/>
        <v>123.00967246828644</v>
      </c>
      <c r="AD9">
        <f t="shared" si="0"/>
        <v>125.58131017083117</v>
      </c>
      <c r="AE9">
        <f t="shared" si="0"/>
        <v>132.70503560426772</v>
      </c>
      <c r="AF9">
        <f t="shared" si="0"/>
        <v>129.38564526697078</v>
      </c>
      <c r="AG9">
        <f t="shared" si="0"/>
        <v>124.81347593326214</v>
      </c>
      <c r="AH9">
        <f t="shared" si="0"/>
        <v>155.9064799381298</v>
      </c>
      <c r="AI9">
        <f t="shared" si="0"/>
        <v>170.46219494554364</v>
      </c>
      <c r="AJ9">
        <f t="shared" si="0"/>
        <v>137.73789809377672</v>
      </c>
      <c r="AK9">
        <f t="shared" si="0"/>
        <v>123.97229963426739</v>
      </c>
      <c r="AL9">
        <f t="shared" si="0"/>
        <v>121.19232363554315</v>
      </c>
      <c r="AM9">
        <f t="shared" si="0"/>
        <v>119.97041727645157</v>
      </c>
      <c r="AN9">
        <f t="shared" si="0"/>
        <v>113.62807863652297</v>
      </c>
      <c r="AO9">
        <f t="shared" si="0"/>
        <v>111.63342837859949</v>
      </c>
      <c r="AP9">
        <f t="shared" si="0"/>
        <v>104.93597855948084</v>
      </c>
      <c r="AQ9">
        <f t="shared" si="0"/>
        <v>98.6299111401602</v>
      </c>
      <c r="AR9">
        <f t="shared" si="0"/>
        <v>93.68124674750422</v>
      </c>
      <c r="AS9">
        <f t="shared" si="0"/>
        <v>88.0953261905643</v>
      </c>
      <c r="AT9">
        <f t="shared" si="0"/>
        <v>90.23924232346485</v>
      </c>
      <c r="AU9">
        <f t="shared" si="0"/>
        <v>93.38682132684453</v>
      </c>
      <c r="AV9">
        <f t="shared" si="0"/>
        <v>88.6562564166278</v>
      </c>
      <c r="AW9">
        <f t="shared" si="0"/>
        <v>73.32097107658204</v>
      </c>
      <c r="AX9">
        <f t="shared" si="0"/>
        <v>100</v>
      </c>
      <c r="AY9">
        <f t="shared" si="0"/>
        <v>96.28053106313973</v>
      </c>
      <c r="AZ9">
        <f t="shared" si="0"/>
        <v>79.08501139240401</v>
      </c>
      <c r="BA9">
        <f t="shared" si="0"/>
        <v>83.21263381992128</v>
      </c>
      <c r="BB9">
        <f t="shared" si="0"/>
        <v>80.12309523692724</v>
      </c>
    </row>
    <row r="10" spans="1:54" ht="12.75">
      <c r="A10" t="s">
        <v>92</v>
      </c>
      <c r="H10">
        <f aca="true" t="shared" si="1" ref="H10:BB10">100*H3/$AX3</f>
        <v>50.86655587067779</v>
      </c>
      <c r="I10">
        <f t="shared" si="1"/>
        <v>51.24767535300554</v>
      </c>
      <c r="J10">
        <f t="shared" si="1"/>
        <v>51.88191429173044</v>
      </c>
      <c r="K10">
        <f t="shared" si="1"/>
        <v>55.31426220855802</v>
      </c>
      <c r="L10">
        <f t="shared" si="1"/>
        <v>57.02819642425246</v>
      </c>
      <c r="M10">
        <f t="shared" si="1"/>
        <v>57.38566821937293</v>
      </c>
      <c r="N10">
        <f t="shared" si="1"/>
        <v>58.32251261410102</v>
      </c>
      <c r="O10">
        <f t="shared" si="1"/>
        <v>58.74082937081963</v>
      </c>
      <c r="P10">
        <f t="shared" si="1"/>
        <v>60.02100908728595</v>
      </c>
      <c r="Q10">
        <f t="shared" si="1"/>
        <v>62.57573386330507</v>
      </c>
      <c r="R10">
        <f t="shared" si="1"/>
        <v>63.25877953065966</v>
      </c>
      <c r="S10">
        <f t="shared" si="1"/>
        <v>62.598981899144285</v>
      </c>
      <c r="T10">
        <f t="shared" si="1"/>
        <v>64.68240484812377</v>
      </c>
      <c r="U10">
        <f t="shared" si="1"/>
        <v>70.16960124844668</v>
      </c>
      <c r="V10">
        <f t="shared" si="1"/>
        <v>72.62935158324031</v>
      </c>
      <c r="W10">
        <f t="shared" si="1"/>
        <v>70.53419124854875</v>
      </c>
      <c r="X10">
        <f t="shared" si="1"/>
        <v>76.74344576769451</v>
      </c>
      <c r="Y10">
        <f t="shared" si="1"/>
        <v>82.99835564537214</v>
      </c>
      <c r="Z10">
        <f t="shared" si="1"/>
        <v>83.25353204839259</v>
      </c>
      <c r="AA10">
        <f t="shared" si="1"/>
        <v>87.23982670400991</v>
      </c>
      <c r="AB10">
        <f t="shared" si="1"/>
        <v>92.92741055693581</v>
      </c>
      <c r="AC10">
        <f t="shared" si="1"/>
        <v>95.14094000002406</v>
      </c>
      <c r="AD10">
        <f t="shared" si="1"/>
        <v>91.9527146091835</v>
      </c>
      <c r="AE10">
        <f t="shared" si="1"/>
        <v>92.02697538539941</v>
      </c>
      <c r="AF10">
        <f t="shared" si="1"/>
        <v>90.81198790197008</v>
      </c>
      <c r="AG10">
        <f t="shared" si="1"/>
        <v>89.92459134238536</v>
      </c>
      <c r="AH10">
        <f t="shared" si="1"/>
        <v>109.34152641855259</v>
      </c>
      <c r="AI10">
        <f t="shared" si="1"/>
        <v>119.62080992750326</v>
      </c>
      <c r="AJ10">
        <f t="shared" si="1"/>
        <v>110.1751990570089</v>
      </c>
      <c r="AK10">
        <f t="shared" si="1"/>
        <v>104.40956919850267</v>
      </c>
      <c r="AL10">
        <f t="shared" si="1"/>
        <v>101.92217621525202</v>
      </c>
      <c r="AM10">
        <f t="shared" si="1"/>
        <v>99.72557085471996</v>
      </c>
      <c r="AN10">
        <f t="shared" si="1"/>
        <v>98.76021732622813</v>
      </c>
      <c r="AO10">
        <f t="shared" si="1"/>
        <v>102.60615810080263</v>
      </c>
      <c r="AP10">
        <f t="shared" si="1"/>
        <v>102.20050461499156</v>
      </c>
      <c r="AQ10">
        <f t="shared" si="1"/>
        <v>100.32800260293082</v>
      </c>
      <c r="AR10">
        <f t="shared" si="1"/>
        <v>96.83824060463284</v>
      </c>
      <c r="AS10">
        <f t="shared" si="1"/>
        <v>92.14110119672861</v>
      </c>
      <c r="AT10">
        <f t="shared" si="1"/>
        <v>95.14655629199923</v>
      </c>
      <c r="AU10">
        <f t="shared" si="1"/>
        <v>96.84268763493468</v>
      </c>
      <c r="AV10">
        <f t="shared" si="1"/>
        <v>94.31456294452454</v>
      </c>
      <c r="AW10">
        <f t="shared" si="1"/>
        <v>78.80383114904689</v>
      </c>
      <c r="AX10">
        <f t="shared" si="1"/>
        <v>100</v>
      </c>
      <c r="AY10">
        <f t="shared" si="1"/>
        <v>96.66259666259667</v>
      </c>
      <c r="AZ10">
        <f t="shared" si="1"/>
        <v>81.62921604160168</v>
      </c>
      <c r="BA10">
        <f t="shared" si="1"/>
        <v>87.52386325132954</v>
      </c>
      <c r="BB10">
        <f t="shared" si="1"/>
        <v>84.23662066745487</v>
      </c>
    </row>
    <row r="11" spans="1:53" ht="12.75">
      <c r="A11" t="s">
        <v>90</v>
      </c>
      <c r="B11">
        <f>100*B4/$AX4</f>
        <v>352.11757097479045</v>
      </c>
      <c r="C11">
        <f aca="true" t="shared" si="2" ref="C11:BA11">100*C4/$AX4</f>
        <v>270.69447295392905</v>
      </c>
      <c r="D11">
        <f t="shared" si="2"/>
        <v>285.53238260923945</v>
      </c>
      <c r="E11">
        <f t="shared" si="2"/>
        <v>389.59251729425574</v>
      </c>
      <c r="F11">
        <f t="shared" si="2"/>
        <v>440.645686075107</v>
      </c>
      <c r="G11">
        <f t="shared" si="2"/>
        <v>350.8695501818683</v>
      </c>
      <c r="H11">
        <f t="shared" si="2"/>
        <v>214.02974098742712</v>
      </c>
      <c r="I11">
        <f t="shared" si="2"/>
        <v>214.16198055553798</v>
      </c>
      <c r="J11">
        <f t="shared" si="2"/>
        <v>219.2307659402512</v>
      </c>
      <c r="K11">
        <f t="shared" si="2"/>
        <v>222.04502480983075</v>
      </c>
      <c r="L11">
        <f t="shared" si="2"/>
        <v>203.41259574604803</v>
      </c>
      <c r="M11">
        <f t="shared" si="2"/>
        <v>219.32887771735577</v>
      </c>
      <c r="N11">
        <f t="shared" si="2"/>
        <v>218.6001328749893</v>
      </c>
      <c r="O11">
        <f t="shared" si="2"/>
        <v>224.60632500728224</v>
      </c>
      <c r="P11">
        <f t="shared" si="2"/>
        <v>208.6980561054147</v>
      </c>
      <c r="Q11">
        <f t="shared" si="2"/>
        <v>197.7236538489854</v>
      </c>
      <c r="R11">
        <f t="shared" si="2"/>
        <v>185.59275704092522</v>
      </c>
      <c r="S11">
        <f t="shared" si="2"/>
        <v>163.34060359157166</v>
      </c>
      <c r="T11">
        <f t="shared" si="2"/>
        <v>217.2139301666341</v>
      </c>
      <c r="U11">
        <f t="shared" si="2"/>
        <v>140.7939037977852</v>
      </c>
      <c r="V11">
        <f t="shared" si="2"/>
        <v>123.21381593187941</v>
      </c>
      <c r="W11">
        <f t="shared" si="2"/>
        <v>255.5950868944408</v>
      </c>
      <c r="X11">
        <f t="shared" si="2"/>
        <v>315.4268318268567</v>
      </c>
      <c r="Y11">
        <f t="shared" si="2"/>
        <v>187.78101031473153</v>
      </c>
      <c r="Z11">
        <f t="shared" si="2"/>
        <v>167.5041876046901</v>
      </c>
      <c r="AA11">
        <f t="shared" si="2"/>
        <v>156.33724176437744</v>
      </c>
      <c r="AB11">
        <f t="shared" si="2"/>
        <v>153.74073163017886</v>
      </c>
      <c r="AC11">
        <f t="shared" si="2"/>
        <v>181.53329716189424</v>
      </c>
      <c r="AD11">
        <f t="shared" si="2"/>
        <v>198.06657268578272</v>
      </c>
      <c r="AE11">
        <f t="shared" si="2"/>
        <v>166.5975343564915</v>
      </c>
      <c r="AF11">
        <f t="shared" si="2"/>
        <v>127.37047264058215</v>
      </c>
      <c r="AG11">
        <f t="shared" si="2"/>
        <v>131.00312172733013</v>
      </c>
      <c r="AH11">
        <f t="shared" si="2"/>
        <v>128.50653860581545</v>
      </c>
      <c r="AI11">
        <f t="shared" si="2"/>
        <v>120.38387317450831</v>
      </c>
      <c r="AJ11">
        <f t="shared" si="2"/>
        <v>111.43436480648859</v>
      </c>
      <c r="AK11">
        <f t="shared" si="2"/>
        <v>119.44970755416426</v>
      </c>
      <c r="AL11">
        <f t="shared" si="2"/>
        <v>129.46221396319686</v>
      </c>
      <c r="AM11">
        <f t="shared" si="2"/>
        <v>130.48951478369443</v>
      </c>
      <c r="AN11">
        <f t="shared" si="2"/>
        <v>121.94814001370992</v>
      </c>
      <c r="AO11">
        <f t="shared" si="2"/>
        <v>121.99795757565659</v>
      </c>
      <c r="AP11">
        <f t="shared" si="2"/>
        <v>113.42742186450249</v>
      </c>
      <c r="AQ11">
        <f t="shared" si="2"/>
        <v>111.44202569762139</v>
      </c>
      <c r="AR11">
        <f t="shared" si="2"/>
        <v>111.90452595349892</v>
      </c>
      <c r="AS11">
        <f t="shared" si="2"/>
        <v>122.75032747059583</v>
      </c>
      <c r="AT11">
        <f t="shared" si="2"/>
        <v>103.34035655100222</v>
      </c>
      <c r="AU11">
        <f t="shared" si="2"/>
        <v>101.6506913563731</v>
      </c>
      <c r="AV11">
        <f t="shared" si="2"/>
        <v>89.59485933867533</v>
      </c>
      <c r="AW11">
        <f t="shared" si="2"/>
        <v>91.39392682221775</v>
      </c>
      <c r="AX11">
        <f t="shared" si="2"/>
        <v>100</v>
      </c>
      <c r="AY11">
        <f t="shared" si="2"/>
        <v>97.19398987709867</v>
      </c>
      <c r="AZ11">
        <f t="shared" si="2"/>
        <v>98.13376647547501</v>
      </c>
      <c r="BA11">
        <f t="shared" si="2"/>
        <v>108.72802393907449</v>
      </c>
    </row>
    <row r="12" spans="1:54" ht="12.75">
      <c r="A12" t="s">
        <v>93</v>
      </c>
      <c r="B12">
        <f>100*B5/$AX5</f>
        <v>86.23248388146183</v>
      </c>
      <c r="C12">
        <f aca="true" t="shared" si="3" ref="C12:BB12">100*C5/$AX5</f>
        <v>71.2868122012022</v>
      </c>
      <c r="D12">
        <f t="shared" si="3"/>
        <v>88.84151429303881</v>
      </c>
      <c r="E12">
        <f t="shared" si="3"/>
        <v>120.43422807057425</v>
      </c>
      <c r="F12">
        <f t="shared" si="3"/>
        <v>127.98453920814161</v>
      </c>
      <c r="G12">
        <f t="shared" si="3"/>
        <v>102.16135876081908</v>
      </c>
      <c r="H12">
        <f t="shared" si="3"/>
        <v>66.78655763276693</v>
      </c>
      <c r="I12">
        <f t="shared" si="3"/>
        <v>79.93897830320581</v>
      </c>
      <c r="J12">
        <f t="shared" si="3"/>
        <v>83.38261916501152</v>
      </c>
      <c r="K12">
        <f t="shared" si="3"/>
        <v>80.85694459004755</v>
      </c>
      <c r="L12">
        <f t="shared" si="3"/>
        <v>77.2113062725206</v>
      </c>
      <c r="M12">
        <f t="shared" si="3"/>
        <v>86.07429193698735</v>
      </c>
      <c r="N12">
        <f t="shared" si="3"/>
        <v>87.20624216783162</v>
      </c>
      <c r="O12">
        <f t="shared" si="3"/>
        <v>92.82637209681464</v>
      </c>
      <c r="P12">
        <f t="shared" si="3"/>
        <v>86.56023918103409</v>
      </c>
      <c r="Q12">
        <f t="shared" si="3"/>
        <v>88.19850794396454</v>
      </c>
      <c r="R12">
        <f t="shared" si="3"/>
        <v>91.97057554719657</v>
      </c>
      <c r="S12">
        <f t="shared" si="3"/>
        <v>88.71061109713388</v>
      </c>
      <c r="T12">
        <f t="shared" si="3"/>
        <v>108.30012129613584</v>
      </c>
      <c r="U12">
        <f t="shared" si="3"/>
        <v>78.44092242909393</v>
      </c>
      <c r="V12">
        <f t="shared" si="3"/>
        <v>70.28856241082929</v>
      </c>
      <c r="W12">
        <f t="shared" si="3"/>
        <v>95.59079774533171</v>
      </c>
      <c r="X12">
        <f t="shared" si="3"/>
        <v>106.00573377557933</v>
      </c>
      <c r="Y12">
        <f t="shared" si="3"/>
        <v>80.96335598508114</v>
      </c>
      <c r="Z12">
        <f t="shared" si="3"/>
        <v>71.12228560558538</v>
      </c>
      <c r="AA12">
        <f t="shared" si="3"/>
        <v>71.14054518975803</v>
      </c>
      <c r="AB12">
        <f t="shared" si="3"/>
        <v>74.66648613969573</v>
      </c>
      <c r="AC12">
        <f t="shared" si="3"/>
        <v>87.38811189050168</v>
      </c>
      <c r="AD12">
        <f t="shared" si="3"/>
        <v>88.59501041220139</v>
      </c>
      <c r="AE12">
        <f t="shared" si="3"/>
        <v>80.06388989483145</v>
      </c>
      <c r="AF12">
        <f t="shared" si="3"/>
        <v>67.2558466832899</v>
      </c>
      <c r="AG12">
        <f t="shared" si="3"/>
        <v>73.91382546511001</v>
      </c>
      <c r="AH12">
        <f t="shared" si="3"/>
        <v>81.90875232422002</v>
      </c>
      <c r="AI12">
        <f t="shared" si="3"/>
        <v>85.38132629613968</v>
      </c>
      <c r="AJ12">
        <f t="shared" si="3"/>
        <v>85.61614143873265</v>
      </c>
      <c r="AK12">
        <f t="shared" si="3"/>
        <v>97.06542942582749</v>
      </c>
      <c r="AL12">
        <f t="shared" si="3"/>
        <v>96.29452416003272</v>
      </c>
      <c r="AM12">
        <f t="shared" si="3"/>
        <v>92.70834617793331</v>
      </c>
      <c r="AN12">
        <f t="shared" si="3"/>
        <v>85.57500467637146</v>
      </c>
      <c r="AO12">
        <f t="shared" si="3"/>
        <v>87.28956862403565</v>
      </c>
      <c r="AP12">
        <f t="shared" si="3"/>
        <v>85.09962576821322</v>
      </c>
      <c r="AQ12">
        <f t="shared" si="3"/>
        <v>91.73752272180862</v>
      </c>
      <c r="AR12">
        <f t="shared" si="3"/>
        <v>97.82063731232104</v>
      </c>
      <c r="AS12">
        <f t="shared" si="3"/>
        <v>100.9463775235398</v>
      </c>
      <c r="AT12">
        <f t="shared" si="3"/>
        <v>75.86628089732908</v>
      </c>
      <c r="AU12">
        <f t="shared" si="3"/>
        <v>81.27909430101593</v>
      </c>
      <c r="AV12">
        <f t="shared" si="3"/>
        <v>77.44308391087212</v>
      </c>
      <c r="AW12">
        <f t="shared" si="3"/>
        <v>91.71190891846447</v>
      </c>
      <c r="AX12">
        <f t="shared" si="3"/>
        <v>100</v>
      </c>
      <c r="AY12">
        <f t="shared" si="3"/>
        <v>97.47201888476059</v>
      </c>
      <c r="AZ12">
        <f t="shared" si="3"/>
        <v>98.69266094147677</v>
      </c>
      <c r="BA12">
        <f t="shared" si="3"/>
        <v>100.96490255130993</v>
      </c>
      <c r="BB12">
        <f t="shared" si="3"/>
        <v>0</v>
      </c>
    </row>
    <row r="15" ht="12.75">
      <c r="A15" t="s">
        <v>95</v>
      </c>
    </row>
    <row r="16" spans="1:54" ht="12.75">
      <c r="A16" t="s">
        <v>89</v>
      </c>
      <c r="B16">
        <v>1952</v>
      </c>
      <c r="C16">
        <v>1953</v>
      </c>
      <c r="D16">
        <v>1954</v>
      </c>
      <c r="E16">
        <v>1955</v>
      </c>
      <c r="F16">
        <v>1956</v>
      </c>
      <c r="G16">
        <v>1957</v>
      </c>
      <c r="H16">
        <v>1958</v>
      </c>
      <c r="I16">
        <v>1959</v>
      </c>
      <c r="J16">
        <v>1960</v>
      </c>
      <c r="K16">
        <v>1961</v>
      </c>
      <c r="L16">
        <v>1962</v>
      </c>
      <c r="M16">
        <v>1963</v>
      </c>
      <c r="N16">
        <v>1964</v>
      </c>
      <c r="O16">
        <v>1965</v>
      </c>
      <c r="P16">
        <v>1966</v>
      </c>
      <c r="Q16">
        <v>1967</v>
      </c>
      <c r="R16">
        <v>1968</v>
      </c>
      <c r="S16">
        <v>1969</v>
      </c>
      <c r="T16">
        <v>1970</v>
      </c>
      <c r="U16">
        <v>1971</v>
      </c>
      <c r="V16">
        <v>1972</v>
      </c>
      <c r="W16">
        <v>1973</v>
      </c>
      <c r="X16">
        <v>1974</v>
      </c>
      <c r="Y16">
        <v>1975</v>
      </c>
      <c r="Z16">
        <v>1976</v>
      </c>
      <c r="AA16">
        <v>1977</v>
      </c>
      <c r="AB16">
        <v>1978</v>
      </c>
      <c r="AC16">
        <v>1979</v>
      </c>
      <c r="AD16">
        <v>1980</v>
      </c>
      <c r="AE16">
        <v>1981</v>
      </c>
      <c r="AF16">
        <v>1982</v>
      </c>
      <c r="AG16">
        <v>1983</v>
      </c>
      <c r="AH16">
        <v>1984</v>
      </c>
      <c r="AI16">
        <v>1985</v>
      </c>
      <c r="AJ16">
        <v>1986</v>
      </c>
      <c r="AK16">
        <v>1987</v>
      </c>
      <c r="AL16">
        <v>1988</v>
      </c>
      <c r="AM16">
        <v>1989</v>
      </c>
      <c r="AN16">
        <v>1990</v>
      </c>
      <c r="AO16">
        <v>1991</v>
      </c>
      <c r="AP16">
        <v>1992</v>
      </c>
      <c r="AQ16">
        <v>1993</v>
      </c>
      <c r="AR16">
        <v>1994</v>
      </c>
      <c r="AS16">
        <v>1995</v>
      </c>
      <c r="AT16">
        <v>1996</v>
      </c>
      <c r="AU16">
        <v>1997</v>
      </c>
      <c r="AV16">
        <v>1998</v>
      </c>
      <c r="AW16">
        <v>1999</v>
      </c>
      <c r="AX16">
        <v>2000</v>
      </c>
      <c r="AY16">
        <v>2001</v>
      </c>
      <c r="AZ16">
        <v>2002</v>
      </c>
      <c r="BA16">
        <v>2003</v>
      </c>
      <c r="BB16">
        <v>2004</v>
      </c>
    </row>
    <row r="17" spans="1:54" ht="12.75">
      <c r="A17" t="s">
        <v>91</v>
      </c>
      <c r="D17">
        <f>100*D2/$H2</f>
        <v>89.07520961081218</v>
      </c>
      <c r="E17">
        <f aca="true" t="shared" si="4" ref="E17:BB17">100*E2/$H2</f>
        <v>94.53931390406804</v>
      </c>
      <c r="F17">
        <f t="shared" si="4"/>
        <v>101.71805318868063</v>
      </c>
      <c r="G17">
        <f t="shared" si="4"/>
        <v>110.43078036924035</v>
      </c>
      <c r="H17">
        <f t="shared" si="4"/>
        <v>100</v>
      </c>
      <c r="I17">
        <f t="shared" si="4"/>
        <v>97.4027751169983</v>
      </c>
      <c r="J17">
        <f t="shared" si="4"/>
        <v>97.56030701754389</v>
      </c>
      <c r="K17">
        <f t="shared" si="4"/>
        <v>97.02861331355521</v>
      </c>
      <c r="L17">
        <f t="shared" si="4"/>
        <v>95.99669764437152</v>
      </c>
      <c r="M17">
        <f t="shared" si="4"/>
        <v>94.73165953008093</v>
      </c>
      <c r="N17">
        <f t="shared" si="4"/>
        <v>95.41135979793361</v>
      </c>
      <c r="O17">
        <f t="shared" si="4"/>
        <v>94.8477086776098</v>
      </c>
      <c r="P17">
        <f t="shared" si="4"/>
        <v>95.46625829573483</v>
      </c>
      <c r="Q17">
        <f t="shared" si="4"/>
        <v>96.81162060545103</v>
      </c>
      <c r="R17">
        <f t="shared" si="4"/>
        <v>94.74922729483889</v>
      </c>
      <c r="S17">
        <f t="shared" si="4"/>
        <v>92.596039495995</v>
      </c>
      <c r="T17">
        <f t="shared" si="4"/>
        <v>89.70800712632393</v>
      </c>
      <c r="U17">
        <f t="shared" si="4"/>
        <v>91.9670225652993</v>
      </c>
      <c r="V17">
        <f t="shared" si="4"/>
        <v>91.14500005038774</v>
      </c>
      <c r="W17">
        <f t="shared" si="4"/>
        <v>91.16445599062926</v>
      </c>
      <c r="X17">
        <f t="shared" si="4"/>
        <v>113.7936922729606</v>
      </c>
      <c r="Y17">
        <f t="shared" si="4"/>
        <v>117.53439007656344</v>
      </c>
      <c r="Z17">
        <f t="shared" si="4"/>
        <v>119.5188532053684</v>
      </c>
      <c r="AA17">
        <f t="shared" si="4"/>
        <v>122.72504444210854</v>
      </c>
      <c r="AB17">
        <f t="shared" si="4"/>
        <v>123.88627905667897</v>
      </c>
      <c r="AC17">
        <f t="shared" si="4"/>
        <v>132.23806458027357</v>
      </c>
      <c r="AD17">
        <f t="shared" si="4"/>
        <v>135.00263086000132</v>
      </c>
      <c r="AE17">
        <f t="shared" si="4"/>
        <v>142.66079013330386</v>
      </c>
      <c r="AF17">
        <f t="shared" si="4"/>
        <v>139.09237356099104</v>
      </c>
      <c r="AG17">
        <f t="shared" si="4"/>
        <v>134.17719240904717</v>
      </c>
      <c r="AH17">
        <f t="shared" si="4"/>
        <v>167.60284576691984</v>
      </c>
      <c r="AI17">
        <f t="shared" si="4"/>
        <v>183.2505549473397</v>
      </c>
      <c r="AJ17">
        <f t="shared" si="4"/>
        <v>148.07122641491347</v>
      </c>
      <c r="AK17">
        <f t="shared" si="4"/>
        <v>133.27290965210753</v>
      </c>
      <c r="AL17">
        <f t="shared" si="4"/>
        <v>130.2843751875053</v>
      </c>
      <c r="AM17">
        <f t="shared" si="4"/>
        <v>128.97079936226882</v>
      </c>
      <c r="AN17">
        <f t="shared" si="4"/>
        <v>122.1526478313551</v>
      </c>
      <c r="AO17">
        <f t="shared" si="4"/>
        <v>120.00835556287234</v>
      </c>
      <c r="AP17">
        <f t="shared" si="4"/>
        <v>112.8084518160179</v>
      </c>
      <c r="AQ17">
        <f t="shared" si="4"/>
        <v>106.02929263356683</v>
      </c>
      <c r="AR17">
        <f t="shared" si="4"/>
        <v>100.70937113137067</v>
      </c>
      <c r="AS17">
        <f t="shared" si="4"/>
        <v>94.70438543775101</v>
      </c>
      <c r="AT17">
        <f t="shared" si="4"/>
        <v>97.00914175770859</v>
      </c>
      <c r="AU17">
        <f t="shared" si="4"/>
        <v>100.39285742143207</v>
      </c>
      <c r="AV17">
        <f t="shared" si="4"/>
        <v>95.30739759094845</v>
      </c>
      <c r="AW17">
        <f t="shared" si="4"/>
        <v>78.82163340295978</v>
      </c>
      <c r="AX17">
        <f t="shared" si="4"/>
        <v>107.50216785949605</v>
      </c>
      <c r="AY17">
        <f t="shared" si="4"/>
        <v>103.50365811951072</v>
      </c>
      <c r="AZ17">
        <f t="shared" si="4"/>
        <v>85.01810169876374</v>
      </c>
      <c r="BA17">
        <f t="shared" si="4"/>
        <v>89.45538528939956</v>
      </c>
      <c r="BB17">
        <f t="shared" si="4"/>
        <v>86.13406433582541</v>
      </c>
    </row>
    <row r="18" spans="1:54" ht="12.75">
      <c r="A18" t="s">
        <v>92</v>
      </c>
      <c r="H18">
        <f aca="true" t="shared" si="5" ref="H18:BB18">100*H3/$H3</f>
        <v>100</v>
      </c>
      <c r="I18">
        <f t="shared" si="5"/>
        <v>100.74925356317951</v>
      </c>
      <c r="J18">
        <f t="shared" si="5"/>
        <v>101.99612182046309</v>
      </c>
      <c r="K18">
        <f t="shared" si="5"/>
        <v>108.74387161023442</v>
      </c>
      <c r="L18">
        <f t="shared" si="5"/>
        <v>112.11334333159867</v>
      </c>
      <c r="M18">
        <f t="shared" si="5"/>
        <v>112.81610723806268</v>
      </c>
      <c r="N18">
        <f t="shared" si="5"/>
        <v>114.65787611486635</v>
      </c>
      <c r="O18">
        <f t="shared" si="5"/>
        <v>115.48025685120346</v>
      </c>
      <c r="P18">
        <f t="shared" si="5"/>
        <v>117.99699834186193</v>
      </c>
      <c r="Q18">
        <f t="shared" si="5"/>
        <v>123.01940399188118</v>
      </c>
      <c r="R18">
        <f t="shared" si="5"/>
        <v>124.36222277656783</v>
      </c>
      <c r="S18">
        <f t="shared" si="5"/>
        <v>123.06510796267551</v>
      </c>
      <c r="T18">
        <f t="shared" si="5"/>
        <v>127.16096802891695</v>
      </c>
      <c r="U18">
        <f t="shared" si="5"/>
        <v>137.9484025355375</v>
      </c>
      <c r="V18">
        <f t="shared" si="5"/>
        <v>142.7840952469671</v>
      </c>
      <c r="W18">
        <f t="shared" si="5"/>
        <v>138.66516032238079</v>
      </c>
      <c r="X18">
        <f t="shared" si="5"/>
        <v>150.87210929477052</v>
      </c>
      <c r="Y18">
        <f t="shared" si="5"/>
        <v>163.16881342701018</v>
      </c>
      <c r="Z18">
        <f t="shared" si="5"/>
        <v>163.67047193062345</v>
      </c>
      <c r="AA18">
        <f t="shared" si="5"/>
        <v>171.50724127225533</v>
      </c>
      <c r="AB18">
        <f t="shared" si="5"/>
        <v>182.68862313617765</v>
      </c>
      <c r="AC18">
        <f t="shared" si="5"/>
        <v>187.04026323682825</v>
      </c>
      <c r="AD18">
        <f t="shared" si="5"/>
        <v>180.772440821357</v>
      </c>
      <c r="AE18">
        <f t="shared" si="5"/>
        <v>180.9184321804038</v>
      </c>
      <c r="AF18">
        <f t="shared" si="5"/>
        <v>178.52985394342176</v>
      </c>
      <c r="AG18">
        <f t="shared" si="5"/>
        <v>176.78529596343813</v>
      </c>
      <c r="AH18">
        <f t="shared" si="5"/>
        <v>214.9575974763074</v>
      </c>
      <c r="AI18">
        <f t="shared" si="5"/>
        <v>235.16593148477565</v>
      </c>
      <c r="AJ18">
        <f t="shared" si="5"/>
        <v>216.59653808116343</v>
      </c>
      <c r="AK18">
        <f t="shared" si="5"/>
        <v>205.26172336879196</v>
      </c>
      <c r="AL18">
        <f t="shared" si="5"/>
        <v>200.3716871934029</v>
      </c>
      <c r="AM18">
        <f t="shared" si="5"/>
        <v>196.05331862503223</v>
      </c>
      <c r="AN18">
        <f t="shared" si="5"/>
        <v>194.15550283631217</v>
      </c>
      <c r="AO18">
        <f t="shared" si="5"/>
        <v>201.7163465159046</v>
      </c>
      <c r="AP18">
        <f t="shared" si="5"/>
        <v>200.91886086178954</v>
      </c>
      <c r="AQ18">
        <f t="shared" si="5"/>
        <v>197.23765622740984</v>
      </c>
      <c r="AR18">
        <f t="shared" si="5"/>
        <v>190.37703447198712</v>
      </c>
      <c r="AS18">
        <f t="shared" si="5"/>
        <v>181.14279533882043</v>
      </c>
      <c r="AT18">
        <f t="shared" si="5"/>
        <v>187.05130446397456</v>
      </c>
      <c r="AU18">
        <f t="shared" si="5"/>
        <v>190.38577701455898</v>
      </c>
      <c r="AV18">
        <f t="shared" si="5"/>
        <v>185.41566522472678</v>
      </c>
      <c r="AW18">
        <f t="shared" si="5"/>
        <v>154.922679155625</v>
      </c>
      <c r="AX18">
        <f t="shared" si="5"/>
        <v>196.59282663885912</v>
      </c>
      <c r="AY18">
        <f t="shared" si="5"/>
        <v>190.03173108151827</v>
      </c>
      <c r="AZ18">
        <f t="shared" si="5"/>
        <v>160.47718317932575</v>
      </c>
      <c r="BA18">
        <f t="shared" si="5"/>
        <v>172.0656367493184</v>
      </c>
      <c r="BB18">
        <f t="shared" si="5"/>
        <v>165.60315363520291</v>
      </c>
    </row>
    <row r="19" spans="1:53" ht="12.75">
      <c r="A19" t="s">
        <v>90</v>
      </c>
      <c r="B19">
        <f>100*B4/$B4</f>
        <v>100</v>
      </c>
      <c r="C19">
        <f aca="true" t="shared" si="6" ref="C19:BA19">100*C4/$B4</f>
        <v>76.87616161969639</v>
      </c>
      <c r="D19">
        <f t="shared" si="6"/>
        <v>81.09006938187753</v>
      </c>
      <c r="E19">
        <f t="shared" si="6"/>
        <v>110.64273680399445</v>
      </c>
      <c r="F19">
        <f t="shared" si="6"/>
        <v>125.14163518032862</v>
      </c>
      <c r="G19">
        <f t="shared" si="6"/>
        <v>99.6455670219844</v>
      </c>
      <c r="H19">
        <f t="shared" si="6"/>
        <v>60.78360145303581</v>
      </c>
      <c r="I19">
        <f t="shared" si="6"/>
        <v>60.82115696829872</v>
      </c>
      <c r="J19">
        <f t="shared" si="6"/>
        <v>62.26067200604051</v>
      </c>
      <c r="K19">
        <f t="shared" si="6"/>
        <v>63.0599104143337</v>
      </c>
      <c r="L19">
        <f t="shared" si="6"/>
        <v>57.768374120873155</v>
      </c>
      <c r="M19">
        <f t="shared" si="6"/>
        <v>62.288535363393834</v>
      </c>
      <c r="N19">
        <f t="shared" si="6"/>
        <v>62.08157470523951</v>
      </c>
      <c r="O19">
        <f t="shared" si="6"/>
        <v>63.78730955842096</v>
      </c>
      <c r="P19">
        <f t="shared" si="6"/>
        <v>59.269423995985775</v>
      </c>
      <c r="Q19">
        <f t="shared" si="6"/>
        <v>56.152737081996186</v>
      </c>
      <c r="R19">
        <f t="shared" si="6"/>
        <v>52.70761028117298</v>
      </c>
      <c r="S19">
        <f t="shared" si="6"/>
        <v>46.38808655284796</v>
      </c>
      <c r="T19">
        <f t="shared" si="6"/>
        <v>61.68789860878182</v>
      </c>
      <c r="U19">
        <f t="shared" si="6"/>
        <v>39.984912825570184</v>
      </c>
      <c r="V19">
        <f t="shared" si="6"/>
        <v>34.992237277673595</v>
      </c>
      <c r="W19">
        <f t="shared" si="6"/>
        <v>72.5879955910351</v>
      </c>
      <c r="X19">
        <f t="shared" si="6"/>
        <v>89.57997493667801</v>
      </c>
      <c r="Y19">
        <f t="shared" si="6"/>
        <v>53.329065571730744</v>
      </c>
      <c r="Z19">
        <f t="shared" si="6"/>
        <v>47.57052797478328</v>
      </c>
      <c r="AA19">
        <f t="shared" si="6"/>
        <v>44.39915944313107</v>
      </c>
      <c r="AB19">
        <f t="shared" si="6"/>
        <v>43.661760816016134</v>
      </c>
      <c r="AC19">
        <f t="shared" si="6"/>
        <v>51.55473970223739</v>
      </c>
      <c r="AD19">
        <f t="shared" si="6"/>
        <v>56.2501246778063</v>
      </c>
      <c r="AE19">
        <f t="shared" si="6"/>
        <v>47.31304203175334</v>
      </c>
      <c r="AF19">
        <f t="shared" si="6"/>
        <v>36.17271137250379</v>
      </c>
      <c r="AG19">
        <f t="shared" si="6"/>
        <v>37.20436937147598</v>
      </c>
      <c r="AH19">
        <f t="shared" si="6"/>
        <v>36.49534962145236</v>
      </c>
      <c r="AI19">
        <f t="shared" si="6"/>
        <v>34.188544707167445</v>
      </c>
      <c r="AJ19">
        <f t="shared" si="6"/>
        <v>31.646919663224256</v>
      </c>
      <c r="AK19">
        <f t="shared" si="6"/>
        <v>33.923245359066776</v>
      </c>
      <c r="AL19">
        <f t="shared" si="6"/>
        <v>36.766757649951415</v>
      </c>
      <c r="AM19">
        <f t="shared" si="6"/>
        <v>37.0585070271988</v>
      </c>
      <c r="AN19">
        <f t="shared" si="6"/>
        <v>34.63279031379002</v>
      </c>
      <c r="AO19">
        <f t="shared" si="6"/>
        <v>34.6469383047036</v>
      </c>
      <c r="AP19">
        <f t="shared" si="6"/>
        <v>32.21293999912979</v>
      </c>
      <c r="AQ19">
        <f t="shared" si="6"/>
        <v>31.649095326060845</v>
      </c>
      <c r="AR19">
        <f t="shared" si="6"/>
        <v>31.780443572783426</v>
      </c>
      <c r="AS19">
        <f t="shared" si="6"/>
        <v>34.86060838451712</v>
      </c>
      <c r="AT19">
        <f t="shared" si="6"/>
        <v>29.34825327373418</v>
      </c>
      <c r="AU19">
        <f t="shared" si="6"/>
        <v>28.868395029241718</v>
      </c>
      <c r="AV19">
        <f t="shared" si="6"/>
        <v>25.44458633252636</v>
      </c>
      <c r="AW19">
        <f t="shared" si="6"/>
        <v>25.955514395150992</v>
      </c>
      <c r="AX19">
        <f t="shared" si="6"/>
        <v>28.399605200945626</v>
      </c>
      <c r="AY19">
        <f t="shared" si="6"/>
        <v>27.60270940414308</v>
      </c>
      <c r="AZ19">
        <f t="shared" si="6"/>
        <v>27.86960224785284</v>
      </c>
      <c r="BA19">
        <f t="shared" si="6"/>
        <v>30.878329541486803</v>
      </c>
    </row>
    <row r="20" spans="1:53" ht="12.75">
      <c r="A20" t="s">
        <v>93</v>
      </c>
      <c r="B20">
        <f>100*B5/$B5</f>
        <v>100</v>
      </c>
      <c r="C20">
        <f aca="true" t="shared" si="7" ref="C20:BA20">100*C5/$B5</f>
        <v>82.6681651652242</v>
      </c>
      <c r="D20">
        <f t="shared" si="7"/>
        <v>103.02557724669445</v>
      </c>
      <c r="E20">
        <f t="shared" si="7"/>
        <v>139.66225098667843</v>
      </c>
      <c r="F20">
        <f t="shared" si="7"/>
        <v>148.41801308202324</v>
      </c>
      <c r="G20">
        <f t="shared" si="7"/>
        <v>118.47201212625818</v>
      </c>
      <c r="H20">
        <f t="shared" si="7"/>
        <v>77.44941885771729</v>
      </c>
      <c r="I20">
        <f t="shared" si="7"/>
        <v>92.70169975979435</v>
      </c>
      <c r="J20">
        <f t="shared" si="7"/>
        <v>96.69513785504795</v>
      </c>
      <c r="K20">
        <f t="shared" si="7"/>
        <v>93.76622468766679</v>
      </c>
      <c r="L20">
        <f t="shared" si="7"/>
        <v>89.53853907149184</v>
      </c>
      <c r="M20">
        <f t="shared" si="7"/>
        <v>99.81655179422647</v>
      </c>
      <c r="N20">
        <f t="shared" si="7"/>
        <v>101.12922444366598</v>
      </c>
      <c r="O20">
        <f t="shared" si="7"/>
        <v>107.64664070725017</v>
      </c>
      <c r="P20">
        <f t="shared" si="7"/>
        <v>100.38008333381978</v>
      </c>
      <c r="Q20">
        <f t="shared" si="7"/>
        <v>102.2799112051617</v>
      </c>
      <c r="R20">
        <f t="shared" si="7"/>
        <v>106.65421127567487</v>
      </c>
      <c r="S20">
        <f t="shared" si="7"/>
        <v>102.87377459644856</v>
      </c>
      <c r="T20">
        <f t="shared" si="7"/>
        <v>125.59086369935598</v>
      </c>
      <c r="U20">
        <f t="shared" si="7"/>
        <v>90.96447057807305</v>
      </c>
      <c r="V20">
        <f t="shared" si="7"/>
        <v>81.51053900691343</v>
      </c>
      <c r="W20">
        <f t="shared" si="7"/>
        <v>110.85242294160764</v>
      </c>
      <c r="X20">
        <f t="shared" si="7"/>
        <v>122.93016390586463</v>
      </c>
      <c r="Y20">
        <f t="shared" si="7"/>
        <v>93.88962527900296</v>
      </c>
      <c r="Z20">
        <f t="shared" si="7"/>
        <v>82.47737094451847</v>
      </c>
      <c r="AA20">
        <f t="shared" si="7"/>
        <v>82.49854577719262</v>
      </c>
      <c r="AB20">
        <f t="shared" si="7"/>
        <v>86.58742364691116</v>
      </c>
      <c r="AC20">
        <f t="shared" si="7"/>
        <v>101.34013072223271</v>
      </c>
      <c r="AD20">
        <f t="shared" si="7"/>
        <v>102.73971759179194</v>
      </c>
      <c r="AE20">
        <f t="shared" si="7"/>
        <v>92.84655421139215</v>
      </c>
      <c r="AF20">
        <f t="shared" si="7"/>
        <v>77.99363262658899</v>
      </c>
      <c r="AG20">
        <f t="shared" si="7"/>
        <v>85.71459633090764</v>
      </c>
      <c r="AH20">
        <f t="shared" si="7"/>
        <v>94.98595962609012</v>
      </c>
      <c r="AI20">
        <f t="shared" si="7"/>
        <v>99.01295017027203</v>
      </c>
      <c r="AJ20">
        <f t="shared" si="7"/>
        <v>99.28525491208578</v>
      </c>
      <c r="AK20">
        <f t="shared" si="7"/>
        <v>112.56248812136387</v>
      </c>
      <c r="AL20">
        <f t="shared" si="7"/>
        <v>111.66850335936341</v>
      </c>
      <c r="AM20">
        <f t="shared" si="7"/>
        <v>107.50977126598073</v>
      </c>
      <c r="AN20">
        <f t="shared" si="7"/>
        <v>99.2375504270593</v>
      </c>
      <c r="AO20">
        <f t="shared" si="7"/>
        <v>101.22585445181763</v>
      </c>
      <c r="AP20">
        <f t="shared" si="7"/>
        <v>98.68627451946544</v>
      </c>
      <c r="AQ20">
        <f t="shared" si="7"/>
        <v>106.3839502152277</v>
      </c>
      <c r="AR20">
        <f t="shared" si="7"/>
        <v>113.43826932642772</v>
      </c>
      <c r="AS20">
        <f t="shared" si="7"/>
        <v>117.06305208870499</v>
      </c>
      <c r="AT20">
        <f t="shared" si="7"/>
        <v>87.9787725952757</v>
      </c>
      <c r="AU20">
        <f t="shared" si="7"/>
        <v>94.25577304806039</v>
      </c>
      <c r="AV20">
        <f t="shared" si="7"/>
        <v>89.80732135389731</v>
      </c>
      <c r="AW20">
        <f t="shared" si="7"/>
        <v>106.35424701964384</v>
      </c>
      <c r="AX20">
        <f t="shared" si="7"/>
        <v>115.96557990543735</v>
      </c>
      <c r="AY20">
        <f t="shared" si="7"/>
        <v>113.03399194525002</v>
      </c>
      <c r="AZ20">
        <f t="shared" si="7"/>
        <v>114.4495165848906</v>
      </c>
      <c r="BA20">
        <f t="shared" si="7"/>
        <v>117.08453474458626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Krannert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alaza</dc:creator>
  <cp:keywords/>
  <dc:description/>
  <cp:lastModifiedBy>Krannert Computing Center</cp:lastModifiedBy>
  <dcterms:created xsi:type="dcterms:W3CDTF">2004-07-22T18:03:27Z</dcterms:created>
  <dcterms:modified xsi:type="dcterms:W3CDTF">2007-10-30T19:11:30Z</dcterms:modified>
  <cp:category/>
  <cp:version/>
  <cp:contentType/>
  <cp:contentStatus/>
</cp:coreProperties>
</file>